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igiplace.sharepoint.com/sites/WE-AIFE-DAEL4-ACCOMPAGNEMENTB2B/Documents partages/3 - Accompagnement fonctionnel/03 - Spécifications externes &amp; exemples/Version de travail/VF sans suivi des modifs/"/>
    </mc:Choice>
  </mc:AlternateContent>
  <xr:revisionPtr revIDLastSave="197" documentId="13_ncr:1_{C13CDEBF-D77A-46EC-9F45-013AF4143D77}" xr6:coauthVersionLast="47" xr6:coauthVersionMax="47" xr10:uidLastSave="{D10244FC-01B6-4E5A-99BD-D8F87DF76EB1}"/>
  <bookViews>
    <workbookView xWindow="-110" yWindow="-110" windowWidth="19420" windowHeight="10420" tabRatio="764" activeTab="1" xr2:uid="{00000000-000D-0000-FFFF-FFFF00000000}"/>
  </bookViews>
  <sheets>
    <sheet name=" Version" sheetId="9" r:id="rId1"/>
    <sheet name=" Instructions" sheetId="2" r:id="rId2"/>
    <sheet name=" FE - Flux 2 - UBL" sheetId="3" r:id="rId3"/>
    <sheet name=" FE - Flow 1 - UBL" sheetId="4" r:id="rId4"/>
    <sheet name=" FE - Flow 2 - CII" sheetId="5" r:id="rId5"/>
    <sheet name=" FE - Flow 1 - CII" sheetId="6" r:id="rId6"/>
    <sheet name=" Factur-X FR CII D16B - Flow 2" sheetId="7" r:id="rId7"/>
    <sheet name=" Factur-X FR CII D16B - Flow 1" sheetId="8" r:id="rId8"/>
  </sheets>
  <definedNames>
    <definedName name="_xlnm._FilterDatabase" localSheetId="7" hidden="1">'Factur-X FR CII D16B - Flux 1'!$A$4:$S$94</definedName>
    <definedName name="_xlnm._FilterDatabase" localSheetId="6" hidden="1">'Factur-X FR CII D16B - Flux 2'!$A$4:$S$4</definedName>
    <definedName name="_xlnm._FilterDatabase" localSheetId="5" hidden="1">'FE - Flux 1 - CII'!$A$4:$R$94</definedName>
    <definedName name="_xlnm._FilterDatabase" localSheetId="3" hidden="1">'FE - Flux 1 - UBL'!$A$4:$T$94</definedName>
    <definedName name="_xlnm._FilterDatabase" localSheetId="4" hidden="1">'FE - Flux 2 - CII'!$A$4:$R$405</definedName>
    <definedName name="_xlnm._FilterDatabase" localSheetId="2" hidden="1">'FE - Flux 2 - UBL'!$A$4:$V$405</definedName>
    <definedName name="Priorité">#NAME?</definedName>
    <definedName name="reference" localSheetId="7">#REF!</definedName>
    <definedName name="reference" localSheetId="5">#REF!</definedName>
    <definedName name="reference" localSheetId="3">#REF!</definedName>
    <definedName name="reference">#REF!</definedName>
    <definedName name="SP_EXCEL_LINK_2086b10f89ac4ae9a825c43c8cdbbf4e" localSheetId="7">#REF!</definedName>
    <definedName name="SP_EXCEL_LINK_2086b10f89ac4ae9a825c43c8cdbbf4e" localSheetId="6">#REF!</definedName>
    <definedName name="SP_EXCEL_LINK_2086b10f89ac4ae9a825c43c8cdbbf4e" localSheetId="5">#REF!</definedName>
    <definedName name="SP_EXCEL_LINK_2086b10f89ac4ae9a825c43c8cdbbf4e" localSheetId="3">#REF!</definedName>
    <definedName name="SP_EXCEL_LINK_2086b10f89ac4ae9a825c43c8cdbbf4e" localSheetId="4">#REF!</definedName>
    <definedName name="SP_EXCEL_LINK_2086b10f89ac4ae9a825c43c8cdbbf4e">#REF!</definedName>
    <definedName name="SP_EXCEL_LINK_2d3c8e505c7b441c88001872bdc3f14f" localSheetId="7">#REF!</definedName>
    <definedName name="SP_EXCEL_LINK_2d3c8e505c7b441c88001872bdc3f14f" localSheetId="6">#REF!</definedName>
    <definedName name="SP_EXCEL_LINK_2d3c8e505c7b441c88001872bdc3f14f" localSheetId="5">#REF!</definedName>
    <definedName name="SP_EXCEL_LINK_2d3c8e505c7b441c88001872bdc3f14f" localSheetId="3">#REF!</definedName>
    <definedName name="SP_EXCEL_LINK_2d3c8e505c7b441c88001872bdc3f14f" localSheetId="4">#REF!</definedName>
    <definedName name="SP_EXCEL_LINK_2d3c8e505c7b441c88001872bdc3f14f">#REF!</definedName>
    <definedName name="SP_EXCEL_LINK_7479312503d44844bb584db5ab896be9" localSheetId="7">#REF!</definedName>
    <definedName name="SP_EXCEL_LINK_7479312503d44844bb584db5ab896be9" localSheetId="6">#REF!</definedName>
    <definedName name="SP_EXCEL_LINK_7479312503d44844bb584db5ab896be9" localSheetId="5">#REF!</definedName>
    <definedName name="SP_EXCEL_LINK_7479312503d44844bb584db5ab896be9" localSheetId="3">#REF!</definedName>
    <definedName name="SP_EXCEL_LINK_7479312503d44844bb584db5ab896be9" localSheetId="4">#REF!</definedName>
    <definedName name="SP_EXCEL_LINK_7479312503d44844bb584db5ab896be9">#REF!</definedName>
    <definedName name="SP_EXCEL_LINK_7580692eb5a24997bf6ff9e0b9a220dd" localSheetId="7">#REF!</definedName>
    <definedName name="SP_EXCEL_LINK_7580692eb5a24997bf6ff9e0b9a220dd" localSheetId="6">#REF!</definedName>
    <definedName name="SP_EXCEL_LINK_7580692eb5a24997bf6ff9e0b9a220dd" localSheetId="5">#REF!</definedName>
    <definedName name="SP_EXCEL_LINK_7580692eb5a24997bf6ff9e0b9a220dd" localSheetId="3">#REF!</definedName>
    <definedName name="SP_EXCEL_LINK_7580692eb5a24997bf6ff9e0b9a220dd" localSheetId="4">#REF!</definedName>
    <definedName name="SP_EXCEL_LINK_7580692eb5a24997bf6ff9e0b9a220dd">#REF!</definedName>
    <definedName name="SP_EXCEL_LINK_78d01c3a212d4c3f8a6304e7c8f57a06" localSheetId="7">#REF!</definedName>
    <definedName name="SP_EXCEL_LINK_78d01c3a212d4c3f8a6304e7c8f57a06" localSheetId="6">#REF!</definedName>
    <definedName name="SP_EXCEL_LINK_78d01c3a212d4c3f8a6304e7c8f57a06" localSheetId="5">#REF!</definedName>
    <definedName name="SP_EXCEL_LINK_78d01c3a212d4c3f8a6304e7c8f57a06" localSheetId="3">#REF!</definedName>
    <definedName name="SP_EXCEL_LINK_78d01c3a212d4c3f8a6304e7c8f57a06" localSheetId="4">#REF!</definedName>
    <definedName name="SP_EXCEL_LINK_78d01c3a212d4c3f8a6304e7c8f57a06">#REF!</definedName>
    <definedName name="SP_EXCEL_LINK_8b5412ce04fd48dcba509f801edde731" localSheetId="7">#REF!</definedName>
    <definedName name="SP_EXCEL_LINK_8b5412ce04fd48dcba509f801edde731" localSheetId="6">#REF!</definedName>
    <definedName name="SP_EXCEL_LINK_8b5412ce04fd48dcba509f801edde731" localSheetId="5">#REF!</definedName>
    <definedName name="SP_EXCEL_LINK_8b5412ce04fd48dcba509f801edde731" localSheetId="3">#REF!</definedName>
    <definedName name="SP_EXCEL_LINK_8b5412ce04fd48dcba509f801edde731" localSheetId="4">#REF!</definedName>
    <definedName name="SP_EXCEL_LINK_8b5412ce04fd48dcba509f801edde731">#REF!</definedName>
    <definedName name="SP_EXCEL_LINK_b7442fbbc0f548458942543cb9aac7ac" localSheetId="7">#REF!</definedName>
    <definedName name="SP_EXCEL_LINK_b7442fbbc0f548458942543cb9aac7ac" localSheetId="6">#REF!</definedName>
    <definedName name="SP_EXCEL_LINK_b7442fbbc0f548458942543cb9aac7ac" localSheetId="5">#REF!</definedName>
    <definedName name="SP_EXCEL_LINK_b7442fbbc0f548458942543cb9aac7ac" localSheetId="3">#REF!</definedName>
    <definedName name="SP_EXCEL_LINK_b7442fbbc0f548458942543cb9aac7ac" localSheetId="4">#REF!</definedName>
    <definedName name="SP_EXCEL_LINK_b7442fbbc0f548458942543cb9aac7ac">#REF!</definedName>
    <definedName name="SP_EXCEL_LINK_cb46ec5e4201435b98e121370bd71f1f" localSheetId="7">#REF!</definedName>
    <definedName name="SP_EXCEL_LINK_cb46ec5e4201435b98e121370bd71f1f" localSheetId="6">#REF!</definedName>
    <definedName name="SP_EXCEL_LINK_cb46ec5e4201435b98e121370bd71f1f" localSheetId="5">#REF!</definedName>
    <definedName name="SP_EXCEL_LINK_cb46ec5e4201435b98e121370bd71f1f" localSheetId="3">#REF!</definedName>
    <definedName name="SP_EXCEL_LINK_cb46ec5e4201435b98e121370bd71f1f" localSheetId="4">#REF!</definedName>
    <definedName name="SP_EXCEL_LINK_cb46ec5e4201435b98e121370bd71f1f">#REF!</definedName>
    <definedName name="sssss" localSheetId="7">#REF!</definedName>
    <definedName name="sssss" localSheetId="5">#REF!</definedName>
    <definedName name="sssss" localSheetId="3">#REF!</definedName>
    <definedName name="sssss">#REF!</definedName>
    <definedName name="sssssss" localSheetId="7">#REF!</definedName>
    <definedName name="sssssss" localSheetId="5">#REF!</definedName>
    <definedName name="sssssss" localSheetId="3">#REF!</definedName>
    <definedName name="sssssss">#REF!</definedName>
    <definedName name="titre" localSheetId="7">#REF!</definedName>
    <definedName name="titre" localSheetId="5">#REF!</definedName>
    <definedName name="titre" localSheetId="3">#REF!</definedName>
    <definedName name="titre">#REF!</definedName>
    <definedName name="tranche">#NAME?</definedName>
    <definedName name="Type">#NAME?</definedName>
    <definedName name="Validation">#NAME?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82" i="8" l="1"/>
  <c r="R83" i="8"/>
  <c r="R84" i="8"/>
  <c r="D82" i="8"/>
  <c r="D83" i="8"/>
  <c r="E84" i="8"/>
  <c r="B82" i="8"/>
  <c r="B83" i="8"/>
  <c r="D82" i="6"/>
  <c r="D83" i="6"/>
  <c r="E84" i="6"/>
  <c r="P63" i="4"/>
  <c r="B83" i="4" l="1"/>
  <c r="D83" i="4"/>
  <c r="F83" i="4"/>
  <c r="I83" i="4"/>
  <c r="J83" i="4"/>
  <c r="K83" i="4"/>
  <c r="L83" i="4"/>
  <c r="M83" i="4"/>
  <c r="N83" i="4"/>
  <c r="O83" i="4"/>
  <c r="P83" i="4"/>
  <c r="Q83" i="4"/>
  <c r="R83" i="4"/>
  <c r="S83" i="4"/>
  <c r="T83" i="4"/>
  <c r="G11" i="8"/>
  <c r="R11" i="8"/>
  <c r="C11" i="6"/>
  <c r="G11" i="6"/>
  <c r="B11" i="4"/>
  <c r="C11" i="4"/>
  <c r="D11" i="4"/>
  <c r="E11" i="4"/>
  <c r="I11" i="4"/>
  <c r="J11" i="4"/>
  <c r="K11" i="4"/>
  <c r="L11" i="4"/>
  <c r="M11" i="4"/>
  <c r="N11" i="4"/>
  <c r="O11" i="4"/>
  <c r="P11" i="4"/>
  <c r="Q11" i="4"/>
  <c r="R11" i="4"/>
  <c r="S11" i="4"/>
  <c r="T11" i="4"/>
  <c r="N314" i="5" l="1"/>
  <c r="T71" i="4" l="1"/>
  <c r="T72" i="4"/>
  <c r="T73" i="4"/>
  <c r="T74" i="4"/>
  <c r="T75" i="4"/>
  <c r="T76" i="4"/>
  <c r="T77" i="4"/>
  <c r="T78" i="4"/>
  <c r="T79" i="4"/>
  <c r="T80" i="4"/>
  <c r="T81" i="4"/>
  <c r="T82" i="4"/>
  <c r="T84" i="4"/>
  <c r="S70" i="4"/>
  <c r="S71" i="4"/>
  <c r="S72" i="4"/>
  <c r="S73" i="4"/>
  <c r="S74" i="4"/>
  <c r="S75" i="4"/>
  <c r="S76" i="4"/>
  <c r="S77" i="4"/>
  <c r="S78" i="4"/>
  <c r="S79" i="4"/>
  <c r="S80" i="4"/>
  <c r="S81" i="4"/>
  <c r="S82" i="4"/>
  <c r="S84" i="4"/>
  <c r="S85" i="4"/>
  <c r="S86" i="4"/>
  <c r="S87" i="4"/>
  <c r="S88" i="4"/>
  <c r="S89" i="4"/>
  <c r="R70" i="4"/>
  <c r="R71" i="4"/>
  <c r="R72" i="4"/>
  <c r="R73" i="4"/>
  <c r="R74" i="4"/>
  <c r="R75" i="4"/>
  <c r="R76" i="4"/>
  <c r="R77" i="4"/>
  <c r="R78" i="4"/>
  <c r="R79" i="4"/>
  <c r="R80" i="4"/>
  <c r="R81" i="4"/>
  <c r="R82" i="4"/>
  <c r="R84" i="4"/>
  <c r="Q71" i="4"/>
  <c r="Q72" i="4"/>
  <c r="Q73" i="4"/>
  <c r="Q74" i="4"/>
  <c r="Q75" i="4"/>
  <c r="Q76" i="4"/>
  <c r="Q77" i="4"/>
  <c r="Q78" i="4"/>
  <c r="Q79" i="4"/>
  <c r="Q80" i="4"/>
  <c r="Q81" i="4"/>
  <c r="Q82" i="4"/>
  <c r="Q84" i="4"/>
  <c r="P72" i="4"/>
  <c r="P73" i="4"/>
  <c r="P74" i="4"/>
  <c r="P75" i="4"/>
  <c r="P76" i="4"/>
  <c r="P77" i="4"/>
  <c r="P78" i="4"/>
  <c r="P79" i="4"/>
  <c r="P80" i="4"/>
  <c r="P81" i="4"/>
  <c r="P82" i="4"/>
  <c r="P84" i="4"/>
  <c r="P85" i="4"/>
  <c r="P86" i="4"/>
  <c r="O7" i="4"/>
  <c r="O8" i="4"/>
  <c r="O9" i="4"/>
  <c r="O10"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4" i="4"/>
  <c r="O85" i="4"/>
  <c r="O86" i="4"/>
  <c r="O87" i="4"/>
  <c r="O88" i="4"/>
  <c r="O89" i="4"/>
  <c r="O90" i="4"/>
  <c r="O91" i="4"/>
  <c r="O92" i="4"/>
  <c r="O93" i="4"/>
  <c r="O94" i="4"/>
  <c r="N68" i="4"/>
  <c r="N69" i="4"/>
  <c r="N70" i="4"/>
  <c r="N71" i="4"/>
  <c r="N72" i="4"/>
  <c r="N73" i="4"/>
  <c r="N74" i="4"/>
  <c r="N75" i="4"/>
  <c r="N76" i="4"/>
  <c r="N77" i="4"/>
  <c r="N78" i="4"/>
  <c r="N79" i="4"/>
  <c r="N80" i="4"/>
  <c r="N81" i="4"/>
  <c r="N82" i="4"/>
  <c r="N84" i="4"/>
  <c r="N85" i="4"/>
  <c r="N86" i="4"/>
  <c r="N87" i="4"/>
  <c r="N88" i="4"/>
  <c r="N89" i="4"/>
  <c r="N90" i="4"/>
  <c r="N91" i="4"/>
  <c r="N92" i="4"/>
  <c r="N93" i="4"/>
  <c r="N94" i="4"/>
  <c r="M73" i="4"/>
  <c r="M74" i="4"/>
  <c r="M75" i="4"/>
  <c r="M76" i="4"/>
  <c r="M77" i="4"/>
  <c r="M78" i="4"/>
  <c r="M79" i="4"/>
  <c r="M80" i="4"/>
  <c r="M81" i="4"/>
  <c r="M82" i="4"/>
  <c r="M84" i="4"/>
  <c r="L73" i="4"/>
  <c r="L74" i="4"/>
  <c r="L75" i="4"/>
  <c r="L76" i="4"/>
  <c r="L77" i="4"/>
  <c r="L78" i="4"/>
  <c r="L79" i="4"/>
  <c r="L80" i="4"/>
  <c r="L81" i="4"/>
  <c r="L82" i="4"/>
  <c r="L84" i="4"/>
  <c r="L85" i="4"/>
  <c r="K73" i="4"/>
  <c r="K74" i="4"/>
  <c r="K75" i="4"/>
  <c r="K76" i="4"/>
  <c r="K77" i="4"/>
  <c r="K78" i="4"/>
  <c r="K79" i="4"/>
  <c r="K80" i="4"/>
  <c r="K81" i="4"/>
  <c r="K82" i="4"/>
  <c r="K84" i="4"/>
  <c r="K85" i="4"/>
  <c r="J73" i="4"/>
  <c r="J74" i="4"/>
  <c r="J75" i="4"/>
  <c r="J76" i="4"/>
  <c r="J77" i="4"/>
  <c r="J78" i="4"/>
  <c r="J79" i="4"/>
  <c r="J80" i="4"/>
  <c r="J81" i="4"/>
  <c r="J82" i="4"/>
  <c r="J84" i="4"/>
  <c r="I73" i="4"/>
  <c r="I74" i="4"/>
  <c r="I75" i="4"/>
  <c r="I76" i="4"/>
  <c r="I77" i="4"/>
  <c r="I78" i="4"/>
  <c r="I79" i="4"/>
  <c r="I80" i="4"/>
  <c r="I81" i="4"/>
  <c r="I82" i="4"/>
  <c r="I84" i="4"/>
  <c r="G84" i="4"/>
  <c r="F82" i="4"/>
  <c r="D73" i="4"/>
  <c r="D74" i="4"/>
  <c r="D75" i="4"/>
  <c r="D76" i="4"/>
  <c r="D77" i="4"/>
  <c r="D78" i="4"/>
  <c r="D79" i="4"/>
  <c r="D80" i="4"/>
  <c r="D81" i="4"/>
  <c r="D82" i="4"/>
  <c r="B73" i="4"/>
  <c r="B74" i="4"/>
  <c r="B75" i="4"/>
  <c r="B76" i="4"/>
  <c r="B77" i="4"/>
  <c r="B78" i="4"/>
  <c r="B79" i="4"/>
  <c r="B80" i="4"/>
  <c r="B81" i="4"/>
  <c r="B82" i="4"/>
  <c r="R73" i="8" l="1"/>
  <c r="R74" i="8"/>
  <c r="R75" i="8"/>
  <c r="R76" i="8"/>
  <c r="R77" i="8"/>
  <c r="R78" i="8"/>
  <c r="R79" i="8"/>
  <c r="R80" i="8"/>
  <c r="R81" i="8"/>
  <c r="B16" i="7" l="1"/>
  <c r="E10" i="4"/>
  <c r="R7" i="8"/>
  <c r="R8" i="8"/>
  <c r="R9" i="8"/>
  <c r="R10"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85" i="8"/>
  <c r="R86" i="8"/>
  <c r="R87" i="8"/>
  <c r="R88" i="8"/>
  <c r="R89" i="8"/>
  <c r="R90" i="8"/>
  <c r="R91" i="8"/>
  <c r="R92" i="8"/>
  <c r="R93" i="8"/>
  <c r="R94" i="8"/>
  <c r="D23" i="8"/>
  <c r="B7" i="7"/>
  <c r="B7" i="8" s="1"/>
  <c r="B8" i="7"/>
  <c r="B8" i="8" s="1"/>
  <c r="B9" i="7"/>
  <c r="B9" i="8" s="1"/>
  <c r="B10" i="7"/>
  <c r="B11" i="7"/>
  <c r="B12" i="7"/>
  <c r="B10" i="8" s="1"/>
  <c r="B13" i="7"/>
  <c r="B11" i="8" s="1"/>
  <c r="B14" i="7"/>
  <c r="B15" i="7"/>
  <c r="B17" i="7"/>
  <c r="B18" i="7"/>
  <c r="B19" i="7"/>
  <c r="B20" i="7"/>
  <c r="B21" i="7"/>
  <c r="B22" i="7"/>
  <c r="B23" i="7"/>
  <c r="B24" i="7"/>
  <c r="B25" i="7"/>
  <c r="B26" i="7"/>
  <c r="B27" i="7"/>
  <c r="B12" i="8" s="1"/>
  <c r="B28" i="7"/>
  <c r="B13" i="8" s="1"/>
  <c r="B29" i="7"/>
  <c r="B14" i="8" s="1"/>
  <c r="B30" i="7"/>
  <c r="B15" i="8" s="1"/>
  <c r="B31" i="7"/>
  <c r="B16" i="8" s="1"/>
  <c r="B32" i="7"/>
  <c r="B17" i="8" s="1"/>
  <c r="B33" i="7"/>
  <c r="B18" i="8" s="1"/>
  <c r="B34" i="7"/>
  <c r="B19" i="8" s="1"/>
  <c r="B35" i="7"/>
  <c r="B20" i="8" s="1"/>
  <c r="B36" i="7"/>
  <c r="B37" i="7"/>
  <c r="B21" i="8" s="1"/>
  <c r="B38" i="7"/>
  <c r="B39" i="7"/>
  <c r="B40" i="7"/>
  <c r="B22" i="8" s="1"/>
  <c r="B41" i="7"/>
  <c r="B23" i="8" s="1"/>
  <c r="B42" i="7"/>
  <c r="B43" i="7"/>
  <c r="B44" i="7"/>
  <c r="B45" i="7"/>
  <c r="B46" i="7"/>
  <c r="B24" i="8" s="1"/>
  <c r="B47" i="7"/>
  <c r="B25" i="8" s="1"/>
  <c r="B48" i="7"/>
  <c r="B26" i="8" s="1"/>
  <c r="B49" i="7"/>
  <c r="B27" i="8" s="1"/>
  <c r="B50" i="7"/>
  <c r="B51" i="7"/>
  <c r="B52" i="7"/>
  <c r="B53" i="7"/>
  <c r="B54" i="7"/>
  <c r="B55" i="7"/>
  <c r="B28" i="8" s="1"/>
  <c r="B56" i="7"/>
  <c r="B57" i="7"/>
  <c r="B58" i="7"/>
  <c r="B59" i="7"/>
  <c r="B60" i="7"/>
  <c r="B61" i="7"/>
  <c r="B62" i="7"/>
  <c r="B29" i="8" s="1"/>
  <c r="B63" i="7"/>
  <c r="B64" i="7"/>
  <c r="B65" i="7"/>
  <c r="B66" i="7"/>
  <c r="B67" i="7"/>
  <c r="B30" i="8" s="1"/>
  <c r="B68" i="7"/>
  <c r="B69" i="7"/>
  <c r="B70" i="7"/>
  <c r="B71" i="7"/>
  <c r="B72" i="7"/>
  <c r="B73" i="7"/>
  <c r="B74" i="7"/>
  <c r="B75" i="7"/>
  <c r="B76" i="7"/>
  <c r="B31" i="8" s="1"/>
  <c r="B77" i="7"/>
  <c r="B32" i="8" s="1"/>
  <c r="B78" i="7"/>
  <c r="B33" i="8" s="1"/>
  <c r="B79" i="7"/>
  <c r="B34" i="8" s="1"/>
  <c r="B80" i="7"/>
  <c r="B81" i="7"/>
  <c r="B82" i="7"/>
  <c r="B35" i="8" s="1"/>
  <c r="B83" i="7"/>
  <c r="B84" i="7"/>
  <c r="B85" i="7"/>
  <c r="B86" i="7"/>
  <c r="B87" i="7"/>
  <c r="B88" i="7"/>
  <c r="B89" i="7"/>
  <c r="B36" i="8" s="1"/>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37" i="8" s="1"/>
  <c r="B242" i="7"/>
  <c r="B243" i="7"/>
  <c r="B38" i="8" s="1"/>
  <c r="B244" i="7"/>
  <c r="B39" i="8" s="1"/>
  <c r="B245" i="7"/>
  <c r="B246" i="7"/>
  <c r="B247" i="7"/>
  <c r="B248" i="7"/>
  <c r="B249" i="7"/>
  <c r="B250" i="7"/>
  <c r="B251" i="7"/>
  <c r="B252" i="7"/>
  <c r="B253" i="7"/>
  <c r="B40" i="8" s="1"/>
  <c r="B254" i="7"/>
  <c r="B255" i="7"/>
  <c r="B256" i="7"/>
  <c r="B257" i="7"/>
  <c r="B41" i="8" s="1"/>
  <c r="B258" i="7"/>
  <c r="B42" i="8" s="1"/>
  <c r="B259" i="7"/>
  <c r="B43" i="8" s="1"/>
  <c r="B260" i="7"/>
  <c r="B44" i="8" s="1"/>
  <c r="B261" i="7"/>
  <c r="B45" i="8" s="1"/>
  <c r="B262" i="7"/>
  <c r="B46" i="8" s="1"/>
  <c r="B263" i="7"/>
  <c r="B47" i="8" s="1"/>
  <c r="B264" i="7"/>
  <c r="B48" i="8" s="1"/>
  <c r="B265" i="7"/>
  <c r="B49" i="8" s="1"/>
  <c r="B266" i="7"/>
  <c r="B50" i="8" s="1"/>
  <c r="B267" i="7"/>
  <c r="B51" i="8" s="1"/>
  <c r="B268" i="7"/>
  <c r="B52" i="8" s="1"/>
  <c r="B269" i="7"/>
  <c r="B270" i="7"/>
  <c r="B271" i="7"/>
  <c r="B272" i="7"/>
  <c r="B273" i="7"/>
  <c r="B274" i="7"/>
  <c r="B275" i="7"/>
  <c r="B276" i="7"/>
  <c r="B277" i="7"/>
  <c r="B278" i="7"/>
  <c r="B279" i="7"/>
  <c r="B280" i="7"/>
  <c r="B281" i="7"/>
  <c r="B282" i="7"/>
  <c r="B283" i="7"/>
  <c r="B284" i="7"/>
  <c r="B53" i="8" s="1"/>
  <c r="B285" i="7"/>
  <c r="B54" i="8" s="1"/>
  <c r="B286" i="7"/>
  <c r="B287" i="7"/>
  <c r="B288" i="7"/>
  <c r="B55" i="8" s="1"/>
  <c r="B289" i="7"/>
  <c r="B56" i="8" s="1"/>
  <c r="B290" i="7"/>
  <c r="B291" i="7"/>
  <c r="B292" i="7"/>
  <c r="B293" i="7"/>
  <c r="B294" i="7"/>
  <c r="B295" i="7"/>
  <c r="B296" i="7"/>
  <c r="B297" i="7"/>
  <c r="B298" i="7"/>
  <c r="B299" i="7"/>
  <c r="B300" i="7"/>
  <c r="B57" i="8" s="1"/>
  <c r="B301" i="7"/>
  <c r="B302" i="7"/>
  <c r="B303" i="7"/>
  <c r="B304" i="7"/>
  <c r="B58" i="8" s="1"/>
  <c r="B305" i="7"/>
  <c r="B59" i="8" s="1"/>
  <c r="B306" i="7"/>
  <c r="B307" i="7"/>
  <c r="B308" i="7"/>
  <c r="B309" i="7"/>
  <c r="B310" i="7"/>
  <c r="B311" i="7"/>
  <c r="B60" i="8" s="1"/>
  <c r="B312" i="7"/>
  <c r="B61" i="8" s="1"/>
  <c r="B313" i="7"/>
  <c r="B62" i="8" s="1"/>
  <c r="B314" i="7"/>
  <c r="B63" i="8" s="1"/>
  <c r="B315" i="7"/>
  <c r="B64" i="8" s="1"/>
  <c r="B316" i="7"/>
  <c r="B65" i="8" s="1"/>
  <c r="B317" i="7"/>
  <c r="B66" i="8" s="1"/>
  <c r="B318" i="7"/>
  <c r="B319" i="7"/>
  <c r="B320" i="7"/>
  <c r="B321" i="7"/>
  <c r="B322" i="7"/>
  <c r="B323" i="7"/>
  <c r="B324" i="7"/>
  <c r="B325" i="7"/>
  <c r="B67" i="8" s="1"/>
  <c r="B326" i="7"/>
  <c r="B327" i="7"/>
  <c r="B328" i="7"/>
  <c r="B329" i="7"/>
  <c r="B330" i="7"/>
  <c r="B331" i="7"/>
  <c r="B332" i="7"/>
  <c r="B68" i="8" s="1"/>
  <c r="B333" i="7"/>
  <c r="B69" i="8" s="1"/>
  <c r="B334" i="7"/>
  <c r="B335" i="7"/>
  <c r="B336" i="7"/>
  <c r="B337" i="7"/>
  <c r="B338" i="7"/>
  <c r="B70" i="8" s="1"/>
  <c r="B339" i="7"/>
  <c r="B71" i="8" s="1"/>
  <c r="B340" i="7"/>
  <c r="B341" i="7"/>
  <c r="B72" i="8" s="1"/>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85" i="8" s="1"/>
  <c r="B369" i="7"/>
  <c r="B86" i="8" s="1"/>
  <c r="B370" i="7"/>
  <c r="B87" i="8" s="1"/>
  <c r="B371" i="7"/>
  <c r="B88" i="8" s="1"/>
  <c r="B372" i="7"/>
  <c r="B89" i="8" s="1"/>
  <c r="B373" i="7"/>
  <c r="B374" i="7"/>
  <c r="B375" i="7"/>
  <c r="B376" i="7"/>
  <c r="B377" i="7"/>
  <c r="B378" i="7"/>
  <c r="B379" i="7"/>
  <c r="B380" i="7"/>
  <c r="B381" i="7"/>
  <c r="B382" i="7"/>
  <c r="B383" i="7"/>
  <c r="B90" i="8" s="1"/>
  <c r="B384" i="7"/>
  <c r="B385" i="7"/>
  <c r="B91" i="8" s="1"/>
  <c r="B386" i="7"/>
  <c r="B92" i="8" s="1"/>
  <c r="B387" i="7"/>
  <c r="B388" i="7"/>
  <c r="B389" i="7"/>
  <c r="B390" i="7"/>
  <c r="B391" i="7"/>
  <c r="B392" i="7"/>
  <c r="B93" i="8" s="1"/>
  <c r="B393" i="7"/>
  <c r="B94" i="8" s="1"/>
  <c r="B394" i="7"/>
  <c r="B395" i="7"/>
  <c r="B396" i="7"/>
  <c r="B397" i="7"/>
  <c r="B398" i="7"/>
  <c r="B399" i="7"/>
  <c r="B400" i="7"/>
  <c r="B401" i="7"/>
  <c r="B402" i="7"/>
  <c r="B403" i="7"/>
  <c r="B404" i="7"/>
  <c r="B405" i="7"/>
  <c r="B6" i="7"/>
  <c r="B6" i="5"/>
  <c r="Q7" i="7"/>
  <c r="Q7" i="8" s="1"/>
  <c r="Q8" i="7"/>
  <c r="Q8" i="8" s="1"/>
  <c r="Q9" i="7"/>
  <c r="Q9" i="8" s="1"/>
  <c r="Q10" i="7"/>
  <c r="Q11" i="7"/>
  <c r="Q12" i="7"/>
  <c r="Q10" i="8" s="1"/>
  <c r="Q13" i="7"/>
  <c r="Q11" i="8" s="1"/>
  <c r="Q14" i="7"/>
  <c r="Q15" i="7"/>
  <c r="Q16" i="7"/>
  <c r="Q17" i="7"/>
  <c r="Q18" i="7"/>
  <c r="Q19" i="7"/>
  <c r="Q20" i="7"/>
  <c r="Q21" i="7"/>
  <c r="Q22" i="7"/>
  <c r="Q23" i="7"/>
  <c r="Q24" i="7"/>
  <c r="Q25" i="7"/>
  <c r="Q26" i="7"/>
  <c r="Q27" i="7"/>
  <c r="Q12" i="8" s="1"/>
  <c r="Q28" i="7"/>
  <c r="Q13" i="8" s="1"/>
  <c r="Q29" i="7"/>
  <c r="Q14" i="8" s="1"/>
  <c r="Q30" i="7"/>
  <c r="Q15" i="8" s="1"/>
  <c r="Q31" i="7"/>
  <c r="Q16" i="8" s="1"/>
  <c r="Q32" i="7"/>
  <c r="Q17" i="8" s="1"/>
  <c r="Q33" i="7"/>
  <c r="Q18" i="8" s="1"/>
  <c r="Q34" i="7"/>
  <c r="Q19" i="8" s="1"/>
  <c r="Q35" i="7"/>
  <c r="Q20" i="8" s="1"/>
  <c r="Q36" i="7"/>
  <c r="Q37" i="7"/>
  <c r="Q21" i="8" s="1"/>
  <c r="Q38" i="7"/>
  <c r="Q39" i="7"/>
  <c r="Q40" i="7"/>
  <c r="Q22" i="8" s="1"/>
  <c r="Q41" i="7"/>
  <c r="Q23" i="8" s="1"/>
  <c r="Q42" i="7"/>
  <c r="Q43" i="7"/>
  <c r="Q44" i="7"/>
  <c r="Q45" i="7"/>
  <c r="Q46" i="7"/>
  <c r="Q24" i="8" s="1"/>
  <c r="Q47" i="7"/>
  <c r="Q25" i="8" s="1"/>
  <c r="Q48" i="7"/>
  <c r="Q26" i="8" s="1"/>
  <c r="Q49" i="7"/>
  <c r="Q27" i="8" s="1"/>
  <c r="Q50" i="7"/>
  <c r="Q51" i="7"/>
  <c r="Q52" i="7"/>
  <c r="Q53" i="7"/>
  <c r="Q54" i="7"/>
  <c r="Q55" i="7"/>
  <c r="Q28" i="8" s="1"/>
  <c r="Q56" i="7"/>
  <c r="Q57" i="7"/>
  <c r="Q58" i="7"/>
  <c r="Q59" i="7"/>
  <c r="Q60" i="7"/>
  <c r="Q61" i="7"/>
  <c r="Q62" i="7"/>
  <c r="Q29" i="8" s="1"/>
  <c r="Q63" i="7"/>
  <c r="Q64" i="7"/>
  <c r="Q65" i="7"/>
  <c r="Q66" i="7"/>
  <c r="Q67" i="7"/>
  <c r="Q30" i="8" s="1"/>
  <c r="Q68" i="7"/>
  <c r="Q69" i="7"/>
  <c r="Q70" i="7"/>
  <c r="Q71" i="7"/>
  <c r="Q72" i="7"/>
  <c r="Q73" i="7"/>
  <c r="Q74" i="7"/>
  <c r="Q75" i="7"/>
  <c r="Q76" i="7"/>
  <c r="Q31" i="8" s="1"/>
  <c r="Q77" i="7"/>
  <c r="Q32" i="8" s="1"/>
  <c r="Q78" i="7"/>
  <c r="Q33" i="8" s="1"/>
  <c r="Q79" i="7"/>
  <c r="Q34" i="8" s="1"/>
  <c r="Q80" i="7"/>
  <c r="Q81" i="7"/>
  <c r="Q82" i="7"/>
  <c r="Q35" i="8" s="1"/>
  <c r="Q83" i="7"/>
  <c r="Q84" i="7"/>
  <c r="Q85" i="7"/>
  <c r="Q86" i="7"/>
  <c r="Q87" i="7"/>
  <c r="Q88" i="7"/>
  <c r="Q89" i="7"/>
  <c r="Q36" i="8" s="1"/>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37" i="8" s="1"/>
  <c r="Q242" i="7"/>
  <c r="Q243" i="7"/>
  <c r="Q38" i="8" s="1"/>
  <c r="Q244" i="7"/>
  <c r="Q39" i="8" s="1"/>
  <c r="Q245" i="7"/>
  <c r="Q246" i="7"/>
  <c r="Q247" i="7"/>
  <c r="Q248" i="7"/>
  <c r="Q249" i="7"/>
  <c r="Q250" i="7"/>
  <c r="Q251" i="7"/>
  <c r="Q252" i="7"/>
  <c r="Q253" i="7"/>
  <c r="Q40" i="8" s="1"/>
  <c r="Q254" i="7"/>
  <c r="Q255" i="7"/>
  <c r="Q256" i="7"/>
  <c r="Q257" i="7"/>
  <c r="Q41" i="8" s="1"/>
  <c r="Q258" i="7"/>
  <c r="Q42" i="8" s="1"/>
  <c r="Q259" i="7"/>
  <c r="Q43" i="8" s="1"/>
  <c r="Q260" i="7"/>
  <c r="Q44" i="8" s="1"/>
  <c r="Q261" i="7"/>
  <c r="Q45" i="8" s="1"/>
  <c r="Q262" i="7"/>
  <c r="Q46" i="8" s="1"/>
  <c r="Q263" i="7"/>
  <c r="Q47" i="8" s="1"/>
  <c r="Q264" i="7"/>
  <c r="Q48" i="8" s="1"/>
  <c r="Q265" i="7"/>
  <c r="Q49" i="8" s="1"/>
  <c r="Q266" i="7"/>
  <c r="Q50" i="8" s="1"/>
  <c r="Q267" i="7"/>
  <c r="Q51" i="8" s="1"/>
  <c r="Q268" i="7"/>
  <c r="Q52" i="8" s="1"/>
  <c r="Q269" i="7"/>
  <c r="Q270" i="7"/>
  <c r="Q271" i="7"/>
  <c r="Q272" i="7"/>
  <c r="Q273" i="7"/>
  <c r="Q274" i="7"/>
  <c r="Q275" i="7"/>
  <c r="Q276" i="7"/>
  <c r="Q277" i="7"/>
  <c r="Q278" i="7"/>
  <c r="Q279" i="7"/>
  <c r="Q280" i="7"/>
  <c r="Q281" i="7"/>
  <c r="Q282" i="7"/>
  <c r="Q283" i="7"/>
  <c r="Q284" i="7"/>
  <c r="Q53" i="8" s="1"/>
  <c r="Q285" i="7"/>
  <c r="Q54" i="8" s="1"/>
  <c r="Q286" i="7"/>
  <c r="Q287" i="7"/>
  <c r="Q288" i="7"/>
  <c r="Q55" i="8" s="1"/>
  <c r="Q289" i="7"/>
  <c r="Q56" i="8" s="1"/>
  <c r="Q290" i="7"/>
  <c r="Q291" i="7"/>
  <c r="Q292" i="7"/>
  <c r="Q293" i="7"/>
  <c r="Q294" i="7"/>
  <c r="Q295" i="7"/>
  <c r="Q296" i="7"/>
  <c r="Q297" i="7"/>
  <c r="Q298" i="7"/>
  <c r="Q299" i="7"/>
  <c r="Q300" i="7"/>
  <c r="Q57" i="8" s="1"/>
  <c r="Q301" i="7"/>
  <c r="Q302" i="7"/>
  <c r="Q303" i="7"/>
  <c r="Q304" i="7"/>
  <c r="Q58" i="8" s="1"/>
  <c r="Q305" i="7"/>
  <c r="Q59" i="8" s="1"/>
  <c r="Q306" i="7"/>
  <c r="Q307" i="7"/>
  <c r="Q308" i="7"/>
  <c r="Q309" i="7"/>
  <c r="Q310" i="7"/>
  <c r="Q311" i="7"/>
  <c r="Q60" i="8" s="1"/>
  <c r="Q312" i="7"/>
  <c r="Q61" i="8" s="1"/>
  <c r="Q313" i="7"/>
  <c r="Q62" i="8" s="1"/>
  <c r="Q314" i="7"/>
  <c r="Q63" i="8" s="1"/>
  <c r="Q315" i="7"/>
  <c r="Q64" i="8" s="1"/>
  <c r="Q316" i="7"/>
  <c r="Q65" i="8" s="1"/>
  <c r="Q317" i="7"/>
  <c r="Q66" i="8" s="1"/>
  <c r="Q318" i="7"/>
  <c r="Q319" i="7"/>
  <c r="Q320" i="7"/>
  <c r="Q321" i="7"/>
  <c r="Q322" i="7"/>
  <c r="Q323" i="7"/>
  <c r="Q324" i="7"/>
  <c r="Q325" i="7"/>
  <c r="Q67" i="8" s="1"/>
  <c r="Q326" i="7"/>
  <c r="Q327" i="7"/>
  <c r="Q328" i="7"/>
  <c r="Q329" i="7"/>
  <c r="Q330" i="7"/>
  <c r="Q331" i="7"/>
  <c r="Q332" i="7"/>
  <c r="Q68" i="8" s="1"/>
  <c r="Q333" i="7"/>
  <c r="Q69" i="8" s="1"/>
  <c r="Q334" i="7"/>
  <c r="Q335" i="7"/>
  <c r="Q336" i="7"/>
  <c r="Q337" i="7"/>
  <c r="Q338" i="7"/>
  <c r="Q70" i="8" s="1"/>
  <c r="Q339" i="7"/>
  <c r="Q71" i="8" s="1"/>
  <c r="Q340" i="7"/>
  <c r="Q341" i="7"/>
  <c r="Q72" i="8" s="1"/>
  <c r="Q342" i="7"/>
  <c r="Q343" i="7"/>
  <c r="Q344" i="7"/>
  <c r="Q345" i="7"/>
  <c r="Q346" i="7"/>
  <c r="Q347" i="7"/>
  <c r="Q348" i="7"/>
  <c r="Q349" i="7"/>
  <c r="Q350" i="7"/>
  <c r="Q351" i="7"/>
  <c r="Q352" i="7"/>
  <c r="Q353" i="7"/>
  <c r="Q354" i="7"/>
  <c r="Q355" i="7"/>
  <c r="Q73" i="8" s="1"/>
  <c r="Q356" i="7"/>
  <c r="Q74" i="8" s="1"/>
  <c r="Q357" i="7"/>
  <c r="Q75" i="8" s="1"/>
  <c r="Q358" i="7"/>
  <c r="Q76" i="8" s="1"/>
  <c r="Q359" i="7"/>
  <c r="Q77" i="8" s="1"/>
  <c r="Q360" i="7"/>
  <c r="Q78" i="8" s="1"/>
  <c r="Q361" i="7"/>
  <c r="Q79" i="8" s="1"/>
  <c r="Q362" i="7"/>
  <c r="Q80" i="8" s="1"/>
  <c r="Q363" i="7"/>
  <c r="Q81" i="8" s="1"/>
  <c r="Q364" i="7"/>
  <c r="Q82" i="8" s="1"/>
  <c r="Q365" i="7"/>
  <c r="Q83" i="8" s="1"/>
  <c r="Q366" i="7"/>
  <c r="Q84" i="8" s="1"/>
  <c r="Q367" i="7"/>
  <c r="Q368" i="7"/>
  <c r="Q85" i="8" s="1"/>
  <c r="Q369" i="7"/>
  <c r="Q86" i="8" s="1"/>
  <c r="Q370" i="7"/>
  <c r="Q87" i="8" s="1"/>
  <c r="Q371" i="7"/>
  <c r="Q88" i="8" s="1"/>
  <c r="Q372" i="7"/>
  <c r="Q89" i="8" s="1"/>
  <c r="Q373" i="7"/>
  <c r="Q374" i="7"/>
  <c r="Q375" i="7"/>
  <c r="Q376" i="7"/>
  <c r="Q377" i="7"/>
  <c r="Q378" i="7"/>
  <c r="Q379" i="7"/>
  <c r="Q380" i="7"/>
  <c r="Q381" i="7"/>
  <c r="Q382" i="7"/>
  <c r="Q383" i="7"/>
  <c r="Q90" i="8" s="1"/>
  <c r="Q384" i="7"/>
  <c r="Q385" i="7"/>
  <c r="Q91" i="8" s="1"/>
  <c r="Q386" i="7"/>
  <c r="Q92" i="8" s="1"/>
  <c r="Q387" i="7"/>
  <c r="Q388" i="7"/>
  <c r="Q389" i="7"/>
  <c r="Q390" i="7"/>
  <c r="Q391" i="7"/>
  <c r="Q392" i="7"/>
  <c r="Q93" i="8" s="1"/>
  <c r="Q393" i="7"/>
  <c r="Q94" i="8" s="1"/>
  <c r="Q394" i="7"/>
  <c r="Q395" i="7"/>
  <c r="Q396" i="7"/>
  <c r="Q397" i="7"/>
  <c r="Q398" i="7"/>
  <c r="Q399" i="7"/>
  <c r="Q400" i="7"/>
  <c r="Q401" i="7"/>
  <c r="Q402" i="7"/>
  <c r="Q403" i="7"/>
  <c r="Q404" i="7"/>
  <c r="Q405" i="7"/>
  <c r="P7" i="7"/>
  <c r="P7" i="8" s="1"/>
  <c r="P8" i="7"/>
  <c r="P8" i="8" s="1"/>
  <c r="P9" i="7"/>
  <c r="P9" i="8" s="1"/>
  <c r="P10" i="7"/>
  <c r="P11" i="7"/>
  <c r="P12" i="7"/>
  <c r="P10" i="8" s="1"/>
  <c r="P13" i="7"/>
  <c r="P11" i="8" s="1"/>
  <c r="P14" i="7"/>
  <c r="P15" i="7"/>
  <c r="P16" i="7"/>
  <c r="P17" i="7"/>
  <c r="P18" i="7"/>
  <c r="P19" i="7"/>
  <c r="P20" i="7"/>
  <c r="P21" i="7"/>
  <c r="P22" i="7"/>
  <c r="P23" i="7"/>
  <c r="P24" i="7"/>
  <c r="P25" i="7"/>
  <c r="P26" i="7"/>
  <c r="P27" i="7"/>
  <c r="P12" i="8" s="1"/>
  <c r="P28" i="7"/>
  <c r="P13" i="8" s="1"/>
  <c r="P29" i="7"/>
  <c r="P14" i="8" s="1"/>
  <c r="P30" i="7"/>
  <c r="P15" i="8" s="1"/>
  <c r="P31" i="7"/>
  <c r="P16" i="8" s="1"/>
  <c r="P32" i="7"/>
  <c r="P17" i="8" s="1"/>
  <c r="P33" i="7"/>
  <c r="P18" i="8" s="1"/>
  <c r="P34" i="7"/>
  <c r="P19" i="8" s="1"/>
  <c r="P35" i="7"/>
  <c r="P20" i="8" s="1"/>
  <c r="P36" i="7"/>
  <c r="P37" i="7"/>
  <c r="P21" i="8" s="1"/>
  <c r="P38" i="7"/>
  <c r="P39" i="7"/>
  <c r="P40" i="7"/>
  <c r="P22" i="8" s="1"/>
  <c r="P41" i="7"/>
  <c r="P23" i="8" s="1"/>
  <c r="P42" i="7"/>
  <c r="P43" i="7"/>
  <c r="P44" i="7"/>
  <c r="P45" i="7"/>
  <c r="P46" i="7"/>
  <c r="P24" i="8" s="1"/>
  <c r="P47" i="7"/>
  <c r="P25" i="8" s="1"/>
  <c r="P48" i="7"/>
  <c r="P26" i="8" s="1"/>
  <c r="P49" i="7"/>
  <c r="P27" i="8" s="1"/>
  <c r="P50" i="7"/>
  <c r="P51" i="7"/>
  <c r="P52" i="7"/>
  <c r="P53" i="7"/>
  <c r="P54" i="7"/>
  <c r="P55" i="7"/>
  <c r="P28" i="8" s="1"/>
  <c r="P56" i="7"/>
  <c r="P57" i="7"/>
  <c r="P58" i="7"/>
  <c r="P59" i="7"/>
  <c r="P60" i="7"/>
  <c r="P61" i="7"/>
  <c r="P62" i="7"/>
  <c r="P29" i="8" s="1"/>
  <c r="P63" i="7"/>
  <c r="P64" i="7"/>
  <c r="P65" i="7"/>
  <c r="P66" i="7"/>
  <c r="P67" i="7"/>
  <c r="P30" i="8" s="1"/>
  <c r="P68" i="7"/>
  <c r="P69" i="7"/>
  <c r="P70" i="7"/>
  <c r="P71" i="7"/>
  <c r="P72" i="7"/>
  <c r="P73" i="7"/>
  <c r="P74" i="7"/>
  <c r="P75" i="7"/>
  <c r="P76" i="7"/>
  <c r="P31" i="8" s="1"/>
  <c r="P77" i="7"/>
  <c r="P32" i="8" s="1"/>
  <c r="P78" i="7"/>
  <c r="P33" i="8" s="1"/>
  <c r="P79" i="7"/>
  <c r="P34" i="8" s="1"/>
  <c r="P80" i="7"/>
  <c r="P81" i="7"/>
  <c r="P82" i="7"/>
  <c r="P35" i="8" s="1"/>
  <c r="P83" i="7"/>
  <c r="P84" i="7"/>
  <c r="P85" i="7"/>
  <c r="P86" i="7"/>
  <c r="P87" i="7"/>
  <c r="P88" i="7"/>
  <c r="P89" i="7"/>
  <c r="P36" i="8" s="1"/>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37" i="8" s="1"/>
  <c r="P242" i="7"/>
  <c r="P243" i="7"/>
  <c r="P38" i="8" s="1"/>
  <c r="P244" i="7"/>
  <c r="P39" i="8" s="1"/>
  <c r="P245" i="7"/>
  <c r="P246" i="7"/>
  <c r="P247" i="7"/>
  <c r="P248" i="7"/>
  <c r="P249" i="7"/>
  <c r="P250" i="7"/>
  <c r="P251" i="7"/>
  <c r="P252" i="7"/>
  <c r="P253" i="7"/>
  <c r="P40" i="8" s="1"/>
  <c r="P254" i="7"/>
  <c r="P255" i="7"/>
  <c r="P256" i="7"/>
  <c r="P257" i="7"/>
  <c r="P41" i="8" s="1"/>
  <c r="P258" i="7"/>
  <c r="P42" i="8" s="1"/>
  <c r="P259" i="7"/>
  <c r="P43" i="8" s="1"/>
  <c r="P260" i="7"/>
  <c r="P44" i="8" s="1"/>
  <c r="P261" i="7"/>
  <c r="P45" i="8" s="1"/>
  <c r="P262" i="7"/>
  <c r="P46" i="8" s="1"/>
  <c r="P263" i="7"/>
  <c r="P47" i="8" s="1"/>
  <c r="P264" i="7"/>
  <c r="P48" i="8" s="1"/>
  <c r="P265" i="7"/>
  <c r="P49" i="8" s="1"/>
  <c r="P266" i="7"/>
  <c r="P50" i="8" s="1"/>
  <c r="P267" i="7"/>
  <c r="P51" i="8" s="1"/>
  <c r="P268" i="7"/>
  <c r="P52" i="8" s="1"/>
  <c r="P269" i="7"/>
  <c r="P270" i="7"/>
  <c r="P271" i="7"/>
  <c r="P272" i="7"/>
  <c r="P273" i="7"/>
  <c r="P274" i="7"/>
  <c r="P275" i="7"/>
  <c r="P276" i="7"/>
  <c r="P277" i="7"/>
  <c r="P278" i="7"/>
  <c r="P279" i="7"/>
  <c r="P280" i="7"/>
  <c r="P281" i="7"/>
  <c r="P282" i="7"/>
  <c r="P283" i="7"/>
  <c r="P284" i="7"/>
  <c r="P53" i="8" s="1"/>
  <c r="P285" i="7"/>
  <c r="P54" i="8" s="1"/>
  <c r="P286" i="7"/>
  <c r="P287" i="7"/>
  <c r="P288" i="7"/>
  <c r="P55" i="8" s="1"/>
  <c r="P289" i="7"/>
  <c r="P56" i="8" s="1"/>
  <c r="P290" i="7"/>
  <c r="P291" i="7"/>
  <c r="P292" i="7"/>
  <c r="P293" i="7"/>
  <c r="P294" i="7"/>
  <c r="P295" i="7"/>
  <c r="P296" i="7"/>
  <c r="P297" i="7"/>
  <c r="P298" i="7"/>
  <c r="P299" i="7"/>
  <c r="P300" i="7"/>
  <c r="P57" i="8" s="1"/>
  <c r="P301" i="7"/>
  <c r="P302" i="7"/>
  <c r="P303" i="7"/>
  <c r="P304" i="7"/>
  <c r="P58" i="8" s="1"/>
  <c r="P305" i="7"/>
  <c r="P59" i="8" s="1"/>
  <c r="P306" i="7"/>
  <c r="P307" i="7"/>
  <c r="P308" i="7"/>
  <c r="P309" i="7"/>
  <c r="P310" i="7"/>
  <c r="P311" i="7"/>
  <c r="P60" i="8" s="1"/>
  <c r="P312" i="7"/>
  <c r="P61" i="8" s="1"/>
  <c r="P313" i="7"/>
  <c r="P62" i="8" s="1"/>
  <c r="P314" i="7"/>
  <c r="P63" i="8" s="1"/>
  <c r="P315" i="7"/>
  <c r="P64" i="8" s="1"/>
  <c r="P316" i="7"/>
  <c r="P65" i="8" s="1"/>
  <c r="P317" i="7"/>
  <c r="P66" i="8" s="1"/>
  <c r="P318" i="7"/>
  <c r="P319" i="7"/>
  <c r="P320" i="7"/>
  <c r="P321" i="7"/>
  <c r="P322" i="7"/>
  <c r="P323" i="7"/>
  <c r="P324" i="7"/>
  <c r="P325" i="7"/>
  <c r="P67" i="8" s="1"/>
  <c r="P326" i="7"/>
  <c r="P327" i="7"/>
  <c r="P328" i="7"/>
  <c r="P329" i="7"/>
  <c r="P330" i="7"/>
  <c r="P331" i="7"/>
  <c r="P332" i="7"/>
  <c r="P68" i="8" s="1"/>
  <c r="P333" i="7"/>
  <c r="P69" i="8" s="1"/>
  <c r="P334" i="7"/>
  <c r="P335" i="7"/>
  <c r="P336" i="7"/>
  <c r="P337" i="7"/>
  <c r="P338" i="7"/>
  <c r="P70" i="8" s="1"/>
  <c r="P339" i="7"/>
  <c r="P71" i="8" s="1"/>
  <c r="P340" i="7"/>
  <c r="P341" i="7"/>
  <c r="P72" i="8" s="1"/>
  <c r="P342" i="7"/>
  <c r="P343" i="7"/>
  <c r="P344" i="7"/>
  <c r="P345" i="7"/>
  <c r="P346" i="7"/>
  <c r="P347" i="7"/>
  <c r="P348" i="7"/>
  <c r="P349" i="7"/>
  <c r="P350" i="7"/>
  <c r="P351" i="7"/>
  <c r="P352" i="7"/>
  <c r="P353" i="7"/>
  <c r="P354" i="7"/>
  <c r="P355" i="7"/>
  <c r="P73" i="8" s="1"/>
  <c r="P356" i="7"/>
  <c r="P74" i="8" s="1"/>
  <c r="P357" i="7"/>
  <c r="P75" i="8" s="1"/>
  <c r="P358" i="7"/>
  <c r="P76" i="8" s="1"/>
  <c r="P359" i="7"/>
  <c r="P77" i="8" s="1"/>
  <c r="P360" i="7"/>
  <c r="P78" i="8" s="1"/>
  <c r="P361" i="7"/>
  <c r="P79" i="8" s="1"/>
  <c r="P362" i="7"/>
  <c r="P80" i="8" s="1"/>
  <c r="P363" i="7"/>
  <c r="P81" i="8" s="1"/>
  <c r="P364" i="7"/>
  <c r="P82" i="8" s="1"/>
  <c r="P365" i="7"/>
  <c r="P83" i="8" s="1"/>
  <c r="P366" i="7"/>
  <c r="P84" i="8" s="1"/>
  <c r="P367" i="7"/>
  <c r="P368" i="7"/>
  <c r="P85" i="8" s="1"/>
  <c r="P369" i="7"/>
  <c r="P86" i="8" s="1"/>
  <c r="P370" i="7"/>
  <c r="P87" i="8" s="1"/>
  <c r="P371" i="7"/>
  <c r="P88" i="8" s="1"/>
  <c r="P372" i="7"/>
  <c r="P89" i="8" s="1"/>
  <c r="P373" i="7"/>
  <c r="P374" i="7"/>
  <c r="P375" i="7"/>
  <c r="P376" i="7"/>
  <c r="P377" i="7"/>
  <c r="P378" i="7"/>
  <c r="P379" i="7"/>
  <c r="P380" i="7"/>
  <c r="P381" i="7"/>
  <c r="P382" i="7"/>
  <c r="P383" i="7"/>
  <c r="P90" i="8" s="1"/>
  <c r="P384" i="7"/>
  <c r="P385" i="7"/>
  <c r="P91" i="8" s="1"/>
  <c r="P386" i="7"/>
  <c r="P92" i="8" s="1"/>
  <c r="P387" i="7"/>
  <c r="P388" i="7"/>
  <c r="P389" i="7"/>
  <c r="P390" i="7"/>
  <c r="P391" i="7"/>
  <c r="P392" i="7"/>
  <c r="P93" i="8" s="1"/>
  <c r="P393" i="7"/>
  <c r="P94" i="8" s="1"/>
  <c r="P394" i="7"/>
  <c r="P395" i="7"/>
  <c r="P396" i="7"/>
  <c r="P397" i="7"/>
  <c r="P398" i="7"/>
  <c r="P399" i="7"/>
  <c r="P400" i="7"/>
  <c r="P401" i="7"/>
  <c r="P402" i="7"/>
  <c r="P403" i="7"/>
  <c r="P404" i="7"/>
  <c r="P405" i="7"/>
  <c r="O7" i="7"/>
  <c r="O7" i="8" s="1"/>
  <c r="O8" i="7"/>
  <c r="O8" i="8" s="1"/>
  <c r="O9" i="7"/>
  <c r="O9" i="8" s="1"/>
  <c r="O10" i="7"/>
  <c r="O11" i="7"/>
  <c r="O12" i="7"/>
  <c r="O10" i="8" s="1"/>
  <c r="O13" i="7"/>
  <c r="O11" i="8" s="1"/>
  <c r="O14" i="7"/>
  <c r="O15" i="7"/>
  <c r="O16" i="7"/>
  <c r="O17" i="7"/>
  <c r="O18" i="7"/>
  <c r="O19" i="7"/>
  <c r="O20" i="7"/>
  <c r="O21" i="7"/>
  <c r="O22" i="7"/>
  <c r="O23" i="7"/>
  <c r="O24" i="7"/>
  <c r="O25" i="7"/>
  <c r="O26" i="7"/>
  <c r="O27" i="7"/>
  <c r="O12" i="8" s="1"/>
  <c r="O28" i="7"/>
  <c r="O13" i="8" s="1"/>
  <c r="O29" i="7"/>
  <c r="O14" i="8" s="1"/>
  <c r="O30" i="7"/>
  <c r="O15" i="8" s="1"/>
  <c r="O31" i="7"/>
  <c r="O16" i="8" s="1"/>
  <c r="O32" i="7"/>
  <c r="O17" i="8" s="1"/>
  <c r="O33" i="7"/>
  <c r="O18" i="8" s="1"/>
  <c r="O34" i="7"/>
  <c r="O19" i="8" s="1"/>
  <c r="O35" i="7"/>
  <c r="O20" i="8" s="1"/>
  <c r="O36" i="7"/>
  <c r="O37" i="7"/>
  <c r="O21" i="8" s="1"/>
  <c r="O38" i="7"/>
  <c r="O39" i="7"/>
  <c r="O40" i="7"/>
  <c r="O22" i="8" s="1"/>
  <c r="O41" i="7"/>
  <c r="O23" i="8" s="1"/>
  <c r="O42" i="7"/>
  <c r="O43" i="7"/>
  <c r="O44" i="7"/>
  <c r="O45" i="7"/>
  <c r="O46" i="7"/>
  <c r="O24" i="8" s="1"/>
  <c r="O47" i="7"/>
  <c r="O25" i="8" s="1"/>
  <c r="O48" i="7"/>
  <c r="O26" i="8" s="1"/>
  <c r="O49" i="7"/>
  <c r="O27" i="8" s="1"/>
  <c r="O50" i="7"/>
  <c r="O51" i="7"/>
  <c r="O52" i="7"/>
  <c r="O53" i="7"/>
  <c r="O54" i="7"/>
  <c r="O55" i="7"/>
  <c r="O28" i="8" s="1"/>
  <c r="O56" i="7"/>
  <c r="O57" i="7"/>
  <c r="O58" i="7"/>
  <c r="O59" i="7"/>
  <c r="O60" i="7"/>
  <c r="O61" i="7"/>
  <c r="O62" i="7"/>
  <c r="O29" i="8" s="1"/>
  <c r="O63" i="7"/>
  <c r="O64" i="7"/>
  <c r="O65" i="7"/>
  <c r="O66" i="7"/>
  <c r="O67" i="7"/>
  <c r="O30" i="8" s="1"/>
  <c r="O68" i="7"/>
  <c r="O69" i="7"/>
  <c r="O70" i="7"/>
  <c r="O71" i="7"/>
  <c r="O72" i="7"/>
  <c r="O73" i="7"/>
  <c r="O74" i="7"/>
  <c r="O75" i="7"/>
  <c r="O76" i="7"/>
  <c r="O31" i="8" s="1"/>
  <c r="O77" i="7"/>
  <c r="O32" i="8" s="1"/>
  <c r="O78" i="7"/>
  <c r="O33" i="8" s="1"/>
  <c r="O79" i="7"/>
  <c r="O34" i="8" s="1"/>
  <c r="O80" i="7"/>
  <c r="O81" i="7"/>
  <c r="O82" i="7"/>
  <c r="O35" i="8" s="1"/>
  <c r="O83" i="7"/>
  <c r="O84" i="7"/>
  <c r="O85" i="7"/>
  <c r="O86" i="7"/>
  <c r="O87" i="7"/>
  <c r="O88" i="7"/>
  <c r="O89" i="7"/>
  <c r="O36" i="8" s="1"/>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37" i="8" s="1"/>
  <c r="O242" i="7"/>
  <c r="O243" i="7"/>
  <c r="O38" i="8" s="1"/>
  <c r="O244" i="7"/>
  <c r="O39" i="8" s="1"/>
  <c r="O245" i="7"/>
  <c r="O246" i="7"/>
  <c r="O247" i="7"/>
  <c r="O248" i="7"/>
  <c r="O249" i="7"/>
  <c r="O250" i="7"/>
  <c r="O251" i="7"/>
  <c r="O252" i="7"/>
  <c r="O253" i="7"/>
  <c r="O40" i="8" s="1"/>
  <c r="O254" i="7"/>
  <c r="O255" i="7"/>
  <c r="O256" i="7"/>
  <c r="O257" i="7"/>
  <c r="O41" i="8" s="1"/>
  <c r="O258" i="7"/>
  <c r="O42" i="8" s="1"/>
  <c r="O259" i="7"/>
  <c r="O43" i="8" s="1"/>
  <c r="O260" i="7"/>
  <c r="O44" i="8" s="1"/>
  <c r="O261" i="7"/>
  <c r="O45" i="8" s="1"/>
  <c r="O262" i="7"/>
  <c r="O46" i="8" s="1"/>
  <c r="O263" i="7"/>
  <c r="O47" i="8" s="1"/>
  <c r="O264" i="7"/>
  <c r="O48" i="8" s="1"/>
  <c r="O265" i="7"/>
  <c r="O49" i="8" s="1"/>
  <c r="O266" i="7"/>
  <c r="O50" i="8" s="1"/>
  <c r="O267" i="7"/>
  <c r="O51" i="8" s="1"/>
  <c r="O268" i="7"/>
  <c r="O52" i="8" s="1"/>
  <c r="O269" i="7"/>
  <c r="O270" i="7"/>
  <c r="O271" i="7"/>
  <c r="O272" i="7"/>
  <c r="O273" i="7"/>
  <c r="O274" i="7"/>
  <c r="O275" i="7"/>
  <c r="O276" i="7"/>
  <c r="O277" i="7"/>
  <c r="O278" i="7"/>
  <c r="O279" i="7"/>
  <c r="O280" i="7"/>
  <c r="O281" i="7"/>
  <c r="O282" i="7"/>
  <c r="O283" i="7"/>
  <c r="O284" i="7"/>
  <c r="O53" i="8" s="1"/>
  <c r="O285" i="7"/>
  <c r="O54" i="8" s="1"/>
  <c r="O286" i="7"/>
  <c r="O287" i="7"/>
  <c r="O288" i="7"/>
  <c r="O55" i="8" s="1"/>
  <c r="O289" i="7"/>
  <c r="O56" i="8" s="1"/>
  <c r="O290" i="7"/>
  <c r="O291" i="7"/>
  <c r="O292" i="7"/>
  <c r="O293" i="7"/>
  <c r="O294" i="7"/>
  <c r="O295" i="7"/>
  <c r="O296" i="7"/>
  <c r="O297" i="7"/>
  <c r="O298" i="7"/>
  <c r="O299" i="7"/>
  <c r="O300" i="7"/>
  <c r="O57" i="8" s="1"/>
  <c r="O301" i="7"/>
  <c r="O302" i="7"/>
  <c r="O303" i="7"/>
  <c r="O304" i="7"/>
  <c r="O58" i="8" s="1"/>
  <c r="O305" i="7"/>
  <c r="O59" i="8" s="1"/>
  <c r="O306" i="7"/>
  <c r="O307" i="7"/>
  <c r="O308" i="7"/>
  <c r="O309" i="7"/>
  <c r="O310" i="7"/>
  <c r="O311" i="7"/>
  <c r="O60" i="8" s="1"/>
  <c r="O312" i="7"/>
  <c r="O61" i="8" s="1"/>
  <c r="O313" i="7"/>
  <c r="O62" i="8" s="1"/>
  <c r="O314" i="7"/>
  <c r="O63" i="8" s="1"/>
  <c r="O315" i="7"/>
  <c r="O64" i="8" s="1"/>
  <c r="O316" i="7"/>
  <c r="O65" i="8" s="1"/>
  <c r="O317" i="7"/>
  <c r="O66" i="8" s="1"/>
  <c r="O318" i="7"/>
  <c r="O319" i="7"/>
  <c r="O320" i="7"/>
  <c r="O321" i="7"/>
  <c r="O322" i="7"/>
  <c r="O323" i="7"/>
  <c r="O324" i="7"/>
  <c r="O325" i="7"/>
  <c r="O67" i="8" s="1"/>
  <c r="O326" i="7"/>
  <c r="O327" i="7"/>
  <c r="O328" i="7"/>
  <c r="O329" i="7"/>
  <c r="O330" i="7"/>
  <c r="O331" i="7"/>
  <c r="O332" i="7"/>
  <c r="O68" i="8" s="1"/>
  <c r="O333" i="7"/>
  <c r="O69" i="8" s="1"/>
  <c r="O334" i="7"/>
  <c r="O335" i="7"/>
  <c r="O336" i="7"/>
  <c r="O337" i="7"/>
  <c r="O338" i="7"/>
  <c r="O70" i="8" s="1"/>
  <c r="O339" i="7"/>
  <c r="O71" i="8" s="1"/>
  <c r="O340" i="7"/>
  <c r="O341" i="7"/>
  <c r="O72" i="8" s="1"/>
  <c r="O342" i="7"/>
  <c r="O343" i="7"/>
  <c r="O344" i="7"/>
  <c r="O345" i="7"/>
  <c r="O346" i="7"/>
  <c r="O347" i="7"/>
  <c r="O348" i="7"/>
  <c r="O349" i="7"/>
  <c r="O350" i="7"/>
  <c r="O351" i="7"/>
  <c r="O352" i="7"/>
  <c r="O353" i="7"/>
  <c r="O354" i="7"/>
  <c r="O355" i="7"/>
  <c r="O73" i="8" s="1"/>
  <c r="O356" i="7"/>
  <c r="O74" i="8" s="1"/>
  <c r="O357" i="7"/>
  <c r="O75" i="8" s="1"/>
  <c r="O358" i="7"/>
  <c r="O76" i="8" s="1"/>
  <c r="O359" i="7"/>
  <c r="O77" i="8" s="1"/>
  <c r="O360" i="7"/>
  <c r="O78" i="8" s="1"/>
  <c r="O361" i="7"/>
  <c r="O79" i="8" s="1"/>
  <c r="O362" i="7"/>
  <c r="O80" i="8" s="1"/>
  <c r="O363" i="7"/>
  <c r="O81" i="8" s="1"/>
  <c r="O364" i="7"/>
  <c r="O82" i="8" s="1"/>
  <c r="O365" i="7"/>
  <c r="O83" i="8" s="1"/>
  <c r="O366" i="7"/>
  <c r="O84" i="8" s="1"/>
  <c r="O367" i="7"/>
  <c r="O368" i="7"/>
  <c r="O85" i="8" s="1"/>
  <c r="O369" i="7"/>
  <c r="O86" i="8" s="1"/>
  <c r="O370" i="7"/>
  <c r="O87" i="8" s="1"/>
  <c r="O371" i="7"/>
  <c r="O88" i="8" s="1"/>
  <c r="O372" i="7"/>
  <c r="O89" i="8" s="1"/>
  <c r="O373" i="7"/>
  <c r="O374" i="7"/>
  <c r="O375" i="7"/>
  <c r="O376" i="7"/>
  <c r="O377" i="7"/>
  <c r="O378" i="7"/>
  <c r="O379" i="7"/>
  <c r="O380" i="7"/>
  <c r="O381" i="7"/>
  <c r="O382" i="7"/>
  <c r="O383" i="7"/>
  <c r="O90" i="8" s="1"/>
  <c r="O384" i="7"/>
  <c r="O385" i="7"/>
  <c r="O91" i="8" s="1"/>
  <c r="O386" i="7"/>
  <c r="O92" i="8" s="1"/>
  <c r="O387" i="7"/>
  <c r="O388" i="7"/>
  <c r="O389" i="7"/>
  <c r="O390" i="7"/>
  <c r="O391" i="7"/>
  <c r="O392" i="7"/>
  <c r="O93" i="8" s="1"/>
  <c r="O393" i="7"/>
  <c r="O94" i="8" s="1"/>
  <c r="O394" i="7"/>
  <c r="O395" i="7"/>
  <c r="O396" i="7"/>
  <c r="O397" i="7"/>
  <c r="O398" i="7"/>
  <c r="O399" i="7"/>
  <c r="O400" i="7"/>
  <c r="O401" i="7"/>
  <c r="O402" i="7"/>
  <c r="O403" i="7"/>
  <c r="O404" i="7"/>
  <c r="O405" i="7"/>
  <c r="N7" i="7"/>
  <c r="N7" i="8" s="1"/>
  <c r="N8" i="7"/>
  <c r="N8" i="8" s="1"/>
  <c r="N9" i="7"/>
  <c r="N9" i="8" s="1"/>
  <c r="N10" i="7"/>
  <c r="N11" i="7"/>
  <c r="N12" i="7"/>
  <c r="N10" i="8" s="1"/>
  <c r="N13" i="7"/>
  <c r="N11" i="8" s="1"/>
  <c r="N14" i="7"/>
  <c r="N15" i="7"/>
  <c r="N16" i="7"/>
  <c r="N17" i="7"/>
  <c r="N18" i="7"/>
  <c r="N19" i="7"/>
  <c r="N20" i="7"/>
  <c r="N21" i="7"/>
  <c r="N22" i="7"/>
  <c r="N23" i="7"/>
  <c r="N24" i="7"/>
  <c r="N25" i="7"/>
  <c r="N26" i="7"/>
  <c r="N27" i="7"/>
  <c r="N12" i="8" s="1"/>
  <c r="N28" i="7"/>
  <c r="N13" i="8" s="1"/>
  <c r="N29" i="7"/>
  <c r="N14" i="8" s="1"/>
  <c r="N30" i="7"/>
  <c r="N15" i="8" s="1"/>
  <c r="N31" i="7"/>
  <c r="N16" i="8" s="1"/>
  <c r="N32" i="7"/>
  <c r="N17" i="8" s="1"/>
  <c r="N33" i="7"/>
  <c r="N18" i="8" s="1"/>
  <c r="N34" i="7"/>
  <c r="N19" i="8" s="1"/>
  <c r="N35" i="7"/>
  <c r="N20" i="8" s="1"/>
  <c r="N36" i="7"/>
  <c r="N37" i="7"/>
  <c r="N21" i="8" s="1"/>
  <c r="N38" i="7"/>
  <c r="N39" i="7"/>
  <c r="N40" i="7"/>
  <c r="N22" i="8" s="1"/>
  <c r="N41" i="7"/>
  <c r="N23" i="8" s="1"/>
  <c r="N42" i="7"/>
  <c r="N43" i="7"/>
  <c r="N44" i="7"/>
  <c r="N45" i="7"/>
  <c r="N46" i="7"/>
  <c r="N24" i="8" s="1"/>
  <c r="N47" i="7"/>
  <c r="N25" i="8" s="1"/>
  <c r="N48" i="7"/>
  <c r="N26" i="8" s="1"/>
  <c r="N49" i="7"/>
  <c r="N27" i="8" s="1"/>
  <c r="N50" i="7"/>
  <c r="N51" i="7"/>
  <c r="N52" i="7"/>
  <c r="N53" i="7"/>
  <c r="N54" i="7"/>
  <c r="N55" i="7"/>
  <c r="N28" i="8" s="1"/>
  <c r="N56" i="7"/>
  <c r="N57" i="7"/>
  <c r="N58" i="7"/>
  <c r="N59" i="7"/>
  <c r="N60" i="7"/>
  <c r="N61" i="7"/>
  <c r="N62" i="7"/>
  <c r="N29" i="8" s="1"/>
  <c r="N63" i="7"/>
  <c r="N64" i="7"/>
  <c r="N65" i="7"/>
  <c r="N66" i="7"/>
  <c r="N67" i="7"/>
  <c r="N30" i="8" s="1"/>
  <c r="N68" i="7"/>
  <c r="N69" i="7"/>
  <c r="N70" i="7"/>
  <c r="N71" i="7"/>
  <c r="N72" i="7"/>
  <c r="N73" i="7"/>
  <c r="N74" i="7"/>
  <c r="N75" i="7"/>
  <c r="N76" i="7"/>
  <c r="N31" i="8" s="1"/>
  <c r="N77" i="7"/>
  <c r="N32" i="8" s="1"/>
  <c r="N78" i="7"/>
  <c r="N33" i="8" s="1"/>
  <c r="N79" i="7"/>
  <c r="N34" i="8" s="1"/>
  <c r="N80" i="7"/>
  <c r="N81" i="7"/>
  <c r="N82" i="7"/>
  <c r="N35" i="8" s="1"/>
  <c r="N83" i="7"/>
  <c r="N84" i="7"/>
  <c r="N85" i="7"/>
  <c r="N86" i="7"/>
  <c r="N87" i="7"/>
  <c r="N88" i="7"/>
  <c r="N89" i="7"/>
  <c r="N36" i="8" s="1"/>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37" i="8" s="1"/>
  <c r="N242" i="7"/>
  <c r="N243" i="7"/>
  <c r="N38" i="8" s="1"/>
  <c r="N244" i="7"/>
  <c r="N39" i="8" s="1"/>
  <c r="N245" i="7"/>
  <c r="N246" i="7"/>
  <c r="N247" i="7"/>
  <c r="N248" i="7"/>
  <c r="N249" i="7"/>
  <c r="N250" i="7"/>
  <c r="N251" i="7"/>
  <c r="N252" i="7"/>
  <c r="N253" i="7"/>
  <c r="N40" i="8" s="1"/>
  <c r="N254" i="7"/>
  <c r="N255" i="7"/>
  <c r="N256" i="7"/>
  <c r="N257" i="7"/>
  <c r="N41" i="8" s="1"/>
  <c r="N258" i="7"/>
  <c r="N42" i="8" s="1"/>
  <c r="N259" i="7"/>
  <c r="N43" i="8" s="1"/>
  <c r="N260" i="7"/>
  <c r="N44" i="8" s="1"/>
  <c r="N261" i="7"/>
  <c r="N45" i="8" s="1"/>
  <c r="N262" i="7"/>
  <c r="N46" i="8" s="1"/>
  <c r="N263" i="7"/>
  <c r="N47" i="8" s="1"/>
  <c r="N264" i="7"/>
  <c r="N48" i="8" s="1"/>
  <c r="N265" i="7"/>
  <c r="N49" i="8" s="1"/>
  <c r="N266" i="7"/>
  <c r="N50" i="8" s="1"/>
  <c r="N267" i="7"/>
  <c r="N51" i="8" s="1"/>
  <c r="N268" i="7"/>
  <c r="N52" i="8" s="1"/>
  <c r="N269" i="7"/>
  <c r="N270" i="7"/>
  <c r="N271" i="7"/>
  <c r="N272" i="7"/>
  <c r="N273" i="7"/>
  <c r="N274" i="7"/>
  <c r="N275" i="7"/>
  <c r="N276" i="7"/>
  <c r="N277" i="7"/>
  <c r="N278" i="7"/>
  <c r="N279" i="7"/>
  <c r="N280" i="7"/>
  <c r="N281" i="7"/>
  <c r="N282" i="7"/>
  <c r="N283" i="7"/>
  <c r="N284" i="7"/>
  <c r="N53" i="8" s="1"/>
  <c r="N285" i="7"/>
  <c r="N54" i="8" s="1"/>
  <c r="N286" i="7"/>
  <c r="N287" i="7"/>
  <c r="N288" i="7"/>
  <c r="N55" i="8" s="1"/>
  <c r="N289" i="7"/>
  <c r="N56" i="8" s="1"/>
  <c r="N290" i="7"/>
  <c r="N291" i="7"/>
  <c r="N292" i="7"/>
  <c r="N293" i="7"/>
  <c r="N294" i="7"/>
  <c r="N295" i="7"/>
  <c r="N296" i="7"/>
  <c r="N297" i="7"/>
  <c r="N298" i="7"/>
  <c r="N299" i="7"/>
  <c r="N300" i="7"/>
  <c r="N57" i="8" s="1"/>
  <c r="N301" i="7"/>
  <c r="N302" i="7"/>
  <c r="N303" i="7"/>
  <c r="N304" i="7"/>
  <c r="N58" i="8" s="1"/>
  <c r="N305" i="7"/>
  <c r="N59" i="8" s="1"/>
  <c r="N306" i="7"/>
  <c r="N307" i="7"/>
  <c r="N308" i="7"/>
  <c r="N309" i="7"/>
  <c r="N310" i="7"/>
  <c r="N311" i="7"/>
  <c r="N60" i="8" s="1"/>
  <c r="N312" i="7"/>
  <c r="N61" i="8" s="1"/>
  <c r="N313" i="7"/>
  <c r="N62" i="8" s="1"/>
  <c r="N314" i="7"/>
  <c r="N63" i="8" s="1"/>
  <c r="N315" i="7"/>
  <c r="N64" i="8" s="1"/>
  <c r="N316" i="7"/>
  <c r="N65" i="8" s="1"/>
  <c r="N317" i="7"/>
  <c r="N66" i="8" s="1"/>
  <c r="N318" i="7"/>
  <c r="N319" i="7"/>
  <c r="N320" i="7"/>
  <c r="N321" i="7"/>
  <c r="N322" i="7"/>
  <c r="N323" i="7"/>
  <c r="N324" i="7"/>
  <c r="N325" i="7"/>
  <c r="N67" i="8" s="1"/>
  <c r="N326" i="7"/>
  <c r="N327" i="7"/>
  <c r="N328" i="7"/>
  <c r="N329" i="7"/>
  <c r="N330" i="7"/>
  <c r="N331" i="7"/>
  <c r="N332" i="7"/>
  <c r="N68" i="8" s="1"/>
  <c r="N333" i="7"/>
  <c r="N69" i="8" s="1"/>
  <c r="N334" i="7"/>
  <c r="N335" i="7"/>
  <c r="N336" i="7"/>
  <c r="N337" i="7"/>
  <c r="N338" i="7"/>
  <c r="N70" i="8" s="1"/>
  <c r="N339" i="7"/>
  <c r="N71" i="8" s="1"/>
  <c r="N340" i="7"/>
  <c r="N341" i="7"/>
  <c r="N72" i="8" s="1"/>
  <c r="N342" i="7"/>
  <c r="N343" i="7"/>
  <c r="N344" i="7"/>
  <c r="N345" i="7"/>
  <c r="N346" i="7"/>
  <c r="N347" i="7"/>
  <c r="N348" i="7"/>
  <c r="N349" i="7"/>
  <c r="N350" i="7"/>
  <c r="N351" i="7"/>
  <c r="N352" i="7"/>
  <c r="N353" i="7"/>
  <c r="N354" i="7"/>
  <c r="N355" i="7"/>
  <c r="N73" i="8" s="1"/>
  <c r="N356" i="7"/>
  <c r="N74" i="8" s="1"/>
  <c r="N357" i="7"/>
  <c r="N75" i="8" s="1"/>
  <c r="N358" i="7"/>
  <c r="N76" i="8" s="1"/>
  <c r="N359" i="7"/>
  <c r="N77" i="8" s="1"/>
  <c r="N360" i="7"/>
  <c r="N78" i="8" s="1"/>
  <c r="N361" i="7"/>
  <c r="N79" i="8" s="1"/>
  <c r="N362" i="7"/>
  <c r="N80" i="8" s="1"/>
  <c r="N363" i="7"/>
  <c r="N81" i="8" s="1"/>
  <c r="N364" i="7"/>
  <c r="N82" i="8" s="1"/>
  <c r="N365" i="7"/>
  <c r="N83" i="8" s="1"/>
  <c r="N366" i="7"/>
  <c r="N84" i="8" s="1"/>
  <c r="N367" i="7"/>
  <c r="N368" i="7"/>
  <c r="N85" i="8" s="1"/>
  <c r="N369" i="7"/>
  <c r="N86" i="8" s="1"/>
  <c r="N370" i="7"/>
  <c r="N87" i="8" s="1"/>
  <c r="N371" i="7"/>
  <c r="N88" i="8" s="1"/>
  <c r="N372" i="7"/>
  <c r="N89" i="8" s="1"/>
  <c r="N373" i="7"/>
  <c r="N374" i="7"/>
  <c r="N375" i="7"/>
  <c r="N376" i="7"/>
  <c r="N377" i="7"/>
  <c r="N378" i="7"/>
  <c r="N379" i="7"/>
  <c r="N380" i="7"/>
  <c r="N381" i="7"/>
  <c r="N382" i="7"/>
  <c r="N383" i="7"/>
  <c r="N90" i="8" s="1"/>
  <c r="N384" i="7"/>
  <c r="N385" i="7"/>
  <c r="N91" i="8" s="1"/>
  <c r="N386" i="7"/>
  <c r="N92" i="8" s="1"/>
  <c r="N387" i="7"/>
  <c r="N388" i="7"/>
  <c r="N389" i="7"/>
  <c r="N390" i="7"/>
  <c r="N391" i="7"/>
  <c r="N392" i="7"/>
  <c r="N93" i="8" s="1"/>
  <c r="N393" i="7"/>
  <c r="N94" i="8" s="1"/>
  <c r="N394" i="7"/>
  <c r="N395" i="7"/>
  <c r="N396" i="7"/>
  <c r="N397" i="7"/>
  <c r="N398" i="7"/>
  <c r="N399" i="7"/>
  <c r="N400" i="7"/>
  <c r="N401" i="7"/>
  <c r="N402" i="7"/>
  <c r="N403" i="7"/>
  <c r="N404" i="7"/>
  <c r="N405" i="7"/>
  <c r="M7" i="7"/>
  <c r="M7" i="8" s="1"/>
  <c r="M8" i="7"/>
  <c r="M8" i="8" s="1"/>
  <c r="M9" i="7"/>
  <c r="M9" i="8" s="1"/>
  <c r="M10" i="7"/>
  <c r="M11" i="7"/>
  <c r="M12" i="7"/>
  <c r="M10" i="8" s="1"/>
  <c r="M13" i="7"/>
  <c r="M11" i="8" s="1"/>
  <c r="M14" i="7"/>
  <c r="M15" i="7"/>
  <c r="M16" i="7"/>
  <c r="M17" i="7"/>
  <c r="M18" i="7"/>
  <c r="M19" i="7"/>
  <c r="M20" i="7"/>
  <c r="M21" i="7"/>
  <c r="M22" i="7"/>
  <c r="M23" i="7"/>
  <c r="M24" i="7"/>
  <c r="M25" i="7"/>
  <c r="M26" i="7"/>
  <c r="M27" i="7"/>
  <c r="M12" i="8" s="1"/>
  <c r="M28" i="7"/>
  <c r="M13" i="8" s="1"/>
  <c r="M29" i="7"/>
  <c r="M14" i="8" s="1"/>
  <c r="M30" i="7"/>
  <c r="M15" i="8" s="1"/>
  <c r="M31" i="7"/>
  <c r="M16" i="8" s="1"/>
  <c r="M32" i="7"/>
  <c r="M17" i="8" s="1"/>
  <c r="M33" i="7"/>
  <c r="M18" i="8" s="1"/>
  <c r="M34" i="7"/>
  <c r="M19" i="8" s="1"/>
  <c r="M35" i="7"/>
  <c r="M20" i="8" s="1"/>
  <c r="M36" i="7"/>
  <c r="M37" i="7"/>
  <c r="M21" i="8" s="1"/>
  <c r="M38" i="7"/>
  <c r="M39" i="7"/>
  <c r="M40" i="7"/>
  <c r="M22" i="8" s="1"/>
  <c r="M41" i="7"/>
  <c r="M23" i="8" s="1"/>
  <c r="M42" i="7"/>
  <c r="M43" i="7"/>
  <c r="M44" i="7"/>
  <c r="M45" i="7"/>
  <c r="M46" i="7"/>
  <c r="M24" i="8" s="1"/>
  <c r="M47" i="7"/>
  <c r="M25" i="8" s="1"/>
  <c r="M48" i="7"/>
  <c r="M26" i="8" s="1"/>
  <c r="M49" i="7"/>
  <c r="M27" i="8" s="1"/>
  <c r="M50" i="7"/>
  <c r="M51" i="7"/>
  <c r="M52" i="7"/>
  <c r="M53" i="7"/>
  <c r="M54" i="7"/>
  <c r="M55" i="7"/>
  <c r="M28" i="8" s="1"/>
  <c r="M56" i="7"/>
  <c r="M57" i="7"/>
  <c r="M58" i="7"/>
  <c r="M59" i="7"/>
  <c r="M60" i="7"/>
  <c r="M61" i="7"/>
  <c r="M62" i="7"/>
  <c r="M29" i="8" s="1"/>
  <c r="M63" i="7"/>
  <c r="M64" i="7"/>
  <c r="M65" i="7"/>
  <c r="M66" i="7"/>
  <c r="M67" i="7"/>
  <c r="M30" i="8" s="1"/>
  <c r="M68" i="7"/>
  <c r="M69" i="7"/>
  <c r="M70" i="7"/>
  <c r="M71" i="7"/>
  <c r="M72" i="7"/>
  <c r="M73" i="7"/>
  <c r="M74" i="7"/>
  <c r="M75" i="7"/>
  <c r="M76" i="7"/>
  <c r="M31" i="8" s="1"/>
  <c r="M77" i="7"/>
  <c r="M32" i="8" s="1"/>
  <c r="M78" i="7"/>
  <c r="M33" i="8" s="1"/>
  <c r="M79" i="7"/>
  <c r="M34" i="8" s="1"/>
  <c r="M80" i="7"/>
  <c r="M81" i="7"/>
  <c r="M82" i="7"/>
  <c r="M35" i="8" s="1"/>
  <c r="M83" i="7"/>
  <c r="M84" i="7"/>
  <c r="M85" i="7"/>
  <c r="M86" i="7"/>
  <c r="M87" i="7"/>
  <c r="M88" i="7"/>
  <c r="M89" i="7"/>
  <c r="M36" i="8" s="1"/>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37" i="8" s="1"/>
  <c r="M242" i="7"/>
  <c r="M243" i="7"/>
  <c r="M38" i="8" s="1"/>
  <c r="M244" i="7"/>
  <c r="M39" i="8" s="1"/>
  <c r="M245" i="7"/>
  <c r="M246" i="7"/>
  <c r="M247" i="7"/>
  <c r="M248" i="7"/>
  <c r="M249" i="7"/>
  <c r="M250" i="7"/>
  <c r="M251" i="7"/>
  <c r="M252" i="7"/>
  <c r="M253" i="7"/>
  <c r="M40" i="8" s="1"/>
  <c r="M254" i="7"/>
  <c r="M255" i="7"/>
  <c r="M256" i="7"/>
  <c r="M257" i="7"/>
  <c r="M41" i="8" s="1"/>
  <c r="M258" i="7"/>
  <c r="M42" i="8" s="1"/>
  <c r="M259" i="7"/>
  <c r="M43" i="8" s="1"/>
  <c r="M260" i="7"/>
  <c r="M44" i="8" s="1"/>
  <c r="M261" i="7"/>
  <c r="M45" i="8" s="1"/>
  <c r="M262" i="7"/>
  <c r="M46" i="8" s="1"/>
  <c r="M263" i="7"/>
  <c r="M47" i="8" s="1"/>
  <c r="M264" i="7"/>
  <c r="M48" i="8" s="1"/>
  <c r="M265" i="7"/>
  <c r="M49" i="8" s="1"/>
  <c r="M266" i="7"/>
  <c r="M50" i="8" s="1"/>
  <c r="M267" i="7"/>
  <c r="M51" i="8" s="1"/>
  <c r="M268" i="7"/>
  <c r="M52" i="8" s="1"/>
  <c r="M269" i="7"/>
  <c r="M270" i="7"/>
  <c r="M271" i="7"/>
  <c r="M272" i="7"/>
  <c r="M273" i="7"/>
  <c r="M274" i="7"/>
  <c r="M275" i="7"/>
  <c r="M276" i="7"/>
  <c r="M277" i="7"/>
  <c r="M278" i="7"/>
  <c r="M279" i="7"/>
  <c r="M280" i="7"/>
  <c r="M281" i="7"/>
  <c r="M282" i="7"/>
  <c r="M283" i="7"/>
  <c r="M284" i="7"/>
  <c r="M53" i="8" s="1"/>
  <c r="M285" i="7"/>
  <c r="M54" i="8" s="1"/>
  <c r="M286" i="7"/>
  <c r="M287" i="7"/>
  <c r="M288" i="7"/>
  <c r="M55" i="8" s="1"/>
  <c r="M289" i="7"/>
  <c r="M56" i="8" s="1"/>
  <c r="M290" i="7"/>
  <c r="M291" i="7"/>
  <c r="M292" i="7"/>
  <c r="M293" i="7"/>
  <c r="M294" i="7"/>
  <c r="M295" i="7"/>
  <c r="M296" i="7"/>
  <c r="M297" i="7"/>
  <c r="M298" i="7"/>
  <c r="M299" i="7"/>
  <c r="M300" i="7"/>
  <c r="M57" i="8" s="1"/>
  <c r="M301" i="7"/>
  <c r="M302" i="7"/>
  <c r="M303" i="7"/>
  <c r="M304" i="7"/>
  <c r="M58" i="8" s="1"/>
  <c r="M305" i="7"/>
  <c r="M59" i="8" s="1"/>
  <c r="M306" i="7"/>
  <c r="M307" i="7"/>
  <c r="M308" i="7"/>
  <c r="M309" i="7"/>
  <c r="M310" i="7"/>
  <c r="M311" i="7"/>
  <c r="M60" i="8" s="1"/>
  <c r="M312" i="7"/>
  <c r="M61" i="8" s="1"/>
  <c r="M313" i="7"/>
  <c r="M62" i="8" s="1"/>
  <c r="M314" i="7"/>
  <c r="M63" i="8" s="1"/>
  <c r="M315" i="7"/>
  <c r="M64" i="8" s="1"/>
  <c r="M316" i="7"/>
  <c r="M65" i="8" s="1"/>
  <c r="M317" i="7"/>
  <c r="M66" i="8" s="1"/>
  <c r="M318" i="7"/>
  <c r="M319" i="7"/>
  <c r="M320" i="7"/>
  <c r="M321" i="7"/>
  <c r="M322" i="7"/>
  <c r="M323" i="7"/>
  <c r="M324" i="7"/>
  <c r="M325" i="7"/>
  <c r="M67" i="8" s="1"/>
  <c r="M326" i="7"/>
  <c r="M327" i="7"/>
  <c r="M328" i="7"/>
  <c r="M329" i="7"/>
  <c r="M330" i="7"/>
  <c r="M331" i="7"/>
  <c r="M332" i="7"/>
  <c r="M68" i="8" s="1"/>
  <c r="M333" i="7"/>
  <c r="M69" i="8" s="1"/>
  <c r="M334" i="7"/>
  <c r="M335" i="7"/>
  <c r="M336" i="7"/>
  <c r="M337" i="7"/>
  <c r="M338" i="7"/>
  <c r="M70" i="8" s="1"/>
  <c r="M339" i="7"/>
  <c r="M71" i="8" s="1"/>
  <c r="M340" i="7"/>
  <c r="M341" i="7"/>
  <c r="M72" i="8" s="1"/>
  <c r="M342" i="7"/>
  <c r="M343" i="7"/>
  <c r="M344" i="7"/>
  <c r="M345" i="7"/>
  <c r="M346" i="7"/>
  <c r="M347" i="7"/>
  <c r="M348" i="7"/>
  <c r="M349" i="7"/>
  <c r="M350" i="7"/>
  <c r="M351" i="7"/>
  <c r="M352" i="7"/>
  <c r="M353" i="7"/>
  <c r="M354" i="7"/>
  <c r="M355" i="7"/>
  <c r="M73" i="8" s="1"/>
  <c r="M356" i="7"/>
  <c r="M74" i="8" s="1"/>
  <c r="M357" i="7"/>
  <c r="M75" i="8" s="1"/>
  <c r="M358" i="7"/>
  <c r="M76" i="8" s="1"/>
  <c r="M359" i="7"/>
  <c r="M77" i="8" s="1"/>
  <c r="M360" i="7"/>
  <c r="M78" i="8" s="1"/>
  <c r="M361" i="7"/>
  <c r="M79" i="8" s="1"/>
  <c r="M362" i="7"/>
  <c r="M80" i="8" s="1"/>
  <c r="M363" i="7"/>
  <c r="M81" i="8" s="1"/>
  <c r="M364" i="7"/>
  <c r="M82" i="8" s="1"/>
  <c r="M365" i="7"/>
  <c r="M83" i="8" s="1"/>
  <c r="M366" i="7"/>
  <c r="M84" i="8" s="1"/>
  <c r="M367" i="7"/>
  <c r="M368" i="7"/>
  <c r="M85" i="8" s="1"/>
  <c r="M369" i="7"/>
  <c r="M86" i="8" s="1"/>
  <c r="M370" i="7"/>
  <c r="M87" i="8" s="1"/>
  <c r="M371" i="7"/>
  <c r="M88" i="8" s="1"/>
  <c r="M372" i="7"/>
  <c r="M89" i="8" s="1"/>
  <c r="M373" i="7"/>
  <c r="M374" i="7"/>
  <c r="M375" i="7"/>
  <c r="M376" i="7"/>
  <c r="M377" i="7"/>
  <c r="M378" i="7"/>
  <c r="M379" i="7"/>
  <c r="M380" i="7"/>
  <c r="M381" i="7"/>
  <c r="M382" i="7"/>
  <c r="M383" i="7"/>
  <c r="M90" i="8" s="1"/>
  <c r="M384" i="7"/>
  <c r="M385" i="7"/>
  <c r="M91" i="8" s="1"/>
  <c r="M386" i="7"/>
  <c r="M92" i="8" s="1"/>
  <c r="M387" i="7"/>
  <c r="M388" i="7"/>
  <c r="M389" i="7"/>
  <c r="M390" i="7"/>
  <c r="M391" i="7"/>
  <c r="M392" i="7"/>
  <c r="M93" i="8" s="1"/>
  <c r="M393" i="7"/>
  <c r="M94" i="8" s="1"/>
  <c r="M394" i="7"/>
  <c r="M395" i="7"/>
  <c r="M396" i="7"/>
  <c r="M397" i="7"/>
  <c r="M398" i="7"/>
  <c r="M399" i="7"/>
  <c r="M400" i="7"/>
  <c r="M401" i="7"/>
  <c r="M402" i="7"/>
  <c r="M403" i="7"/>
  <c r="M404" i="7"/>
  <c r="M405" i="7"/>
  <c r="L7" i="7"/>
  <c r="L7" i="8" s="1"/>
  <c r="L8" i="7"/>
  <c r="L8" i="8" s="1"/>
  <c r="L9" i="7"/>
  <c r="L9" i="8" s="1"/>
  <c r="L10" i="7"/>
  <c r="L11" i="7"/>
  <c r="L12" i="7"/>
  <c r="L10" i="8" s="1"/>
  <c r="L13" i="7"/>
  <c r="L11" i="8" s="1"/>
  <c r="L14" i="7"/>
  <c r="L15" i="7"/>
  <c r="L16" i="7"/>
  <c r="L17" i="7"/>
  <c r="L18" i="7"/>
  <c r="L19" i="7"/>
  <c r="L20" i="7"/>
  <c r="L21" i="7"/>
  <c r="L22" i="7"/>
  <c r="L23" i="7"/>
  <c r="L24" i="7"/>
  <c r="L25" i="7"/>
  <c r="L26" i="7"/>
  <c r="L27" i="7"/>
  <c r="L12" i="8" s="1"/>
  <c r="L28" i="7"/>
  <c r="L13" i="8" s="1"/>
  <c r="L29" i="7"/>
  <c r="L14" i="8" s="1"/>
  <c r="L30" i="7"/>
  <c r="L15" i="8" s="1"/>
  <c r="L31" i="7"/>
  <c r="L16" i="8" s="1"/>
  <c r="L32" i="7"/>
  <c r="L17" i="8" s="1"/>
  <c r="L33" i="7"/>
  <c r="L18" i="8" s="1"/>
  <c r="L34" i="7"/>
  <c r="L19" i="8" s="1"/>
  <c r="L35" i="7"/>
  <c r="L20" i="8" s="1"/>
  <c r="L36" i="7"/>
  <c r="L37" i="7"/>
  <c r="L21" i="8" s="1"/>
  <c r="L38" i="7"/>
  <c r="L39" i="7"/>
  <c r="L40" i="7"/>
  <c r="L22" i="8" s="1"/>
  <c r="L41" i="7"/>
  <c r="L23" i="8" s="1"/>
  <c r="L42" i="7"/>
  <c r="L43" i="7"/>
  <c r="L44" i="7"/>
  <c r="L45" i="7"/>
  <c r="L46" i="7"/>
  <c r="L24" i="8" s="1"/>
  <c r="L47" i="7"/>
  <c r="L25" i="8" s="1"/>
  <c r="L48" i="7"/>
  <c r="L26" i="8" s="1"/>
  <c r="L49" i="7"/>
  <c r="L27" i="8" s="1"/>
  <c r="L50" i="7"/>
  <c r="L51" i="7"/>
  <c r="L52" i="7"/>
  <c r="L53" i="7"/>
  <c r="L54" i="7"/>
  <c r="L55" i="7"/>
  <c r="L28" i="8" s="1"/>
  <c r="L56" i="7"/>
  <c r="L57" i="7"/>
  <c r="L58" i="7"/>
  <c r="L59" i="7"/>
  <c r="L60" i="7"/>
  <c r="L61" i="7"/>
  <c r="L62" i="7"/>
  <c r="L29" i="8" s="1"/>
  <c r="L63" i="7"/>
  <c r="L64" i="7"/>
  <c r="L65" i="7"/>
  <c r="L66" i="7"/>
  <c r="L67" i="7"/>
  <c r="L30" i="8" s="1"/>
  <c r="L68" i="7"/>
  <c r="L69" i="7"/>
  <c r="L70" i="7"/>
  <c r="L71" i="7"/>
  <c r="L72" i="7"/>
  <c r="L73" i="7"/>
  <c r="L74" i="7"/>
  <c r="L75" i="7"/>
  <c r="L76" i="7"/>
  <c r="L31" i="8" s="1"/>
  <c r="L77" i="7"/>
  <c r="L32" i="8" s="1"/>
  <c r="L78" i="7"/>
  <c r="L33" i="8" s="1"/>
  <c r="L79" i="7"/>
  <c r="L34" i="8" s="1"/>
  <c r="L80" i="7"/>
  <c r="L81" i="7"/>
  <c r="L82" i="7"/>
  <c r="L35" i="8" s="1"/>
  <c r="L83" i="7"/>
  <c r="L84" i="7"/>
  <c r="L85" i="7"/>
  <c r="L86" i="7"/>
  <c r="L87" i="7"/>
  <c r="L88" i="7"/>
  <c r="L89" i="7"/>
  <c r="L36" i="8" s="1"/>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37" i="8" s="1"/>
  <c r="L242" i="7"/>
  <c r="L243" i="7"/>
  <c r="L38" i="8" s="1"/>
  <c r="L244" i="7"/>
  <c r="L39" i="8" s="1"/>
  <c r="L245" i="7"/>
  <c r="L246" i="7"/>
  <c r="L247" i="7"/>
  <c r="L248" i="7"/>
  <c r="L249" i="7"/>
  <c r="L250" i="7"/>
  <c r="L251" i="7"/>
  <c r="L252" i="7"/>
  <c r="L253" i="7"/>
  <c r="L40" i="8" s="1"/>
  <c r="L254" i="7"/>
  <c r="L255" i="7"/>
  <c r="L256" i="7"/>
  <c r="L257" i="7"/>
  <c r="L41" i="8" s="1"/>
  <c r="L258" i="7"/>
  <c r="L42" i="8" s="1"/>
  <c r="L259" i="7"/>
  <c r="L43" i="8" s="1"/>
  <c r="L260" i="7"/>
  <c r="L44" i="8" s="1"/>
  <c r="L261" i="7"/>
  <c r="L45" i="8" s="1"/>
  <c r="L262" i="7"/>
  <c r="L46" i="8" s="1"/>
  <c r="L263" i="7"/>
  <c r="L47" i="8" s="1"/>
  <c r="L264" i="7"/>
  <c r="L48" i="8" s="1"/>
  <c r="L265" i="7"/>
  <c r="L49" i="8" s="1"/>
  <c r="L266" i="7"/>
  <c r="L50" i="8" s="1"/>
  <c r="L267" i="7"/>
  <c r="L51" i="8" s="1"/>
  <c r="L268" i="7"/>
  <c r="L52" i="8" s="1"/>
  <c r="L269" i="7"/>
  <c r="L270" i="7"/>
  <c r="L271" i="7"/>
  <c r="L272" i="7"/>
  <c r="L273" i="7"/>
  <c r="L274" i="7"/>
  <c r="L275" i="7"/>
  <c r="L276" i="7"/>
  <c r="L277" i="7"/>
  <c r="L278" i="7"/>
  <c r="L279" i="7"/>
  <c r="L280" i="7"/>
  <c r="L281" i="7"/>
  <c r="L282" i="7"/>
  <c r="L283" i="7"/>
  <c r="L284" i="7"/>
  <c r="L53" i="8" s="1"/>
  <c r="L285" i="7"/>
  <c r="L54" i="8" s="1"/>
  <c r="L286" i="7"/>
  <c r="L287" i="7"/>
  <c r="L288" i="7"/>
  <c r="L55" i="8" s="1"/>
  <c r="L289" i="7"/>
  <c r="L56" i="8" s="1"/>
  <c r="L290" i="7"/>
  <c r="L291" i="7"/>
  <c r="L292" i="7"/>
  <c r="L293" i="7"/>
  <c r="L294" i="7"/>
  <c r="L295" i="7"/>
  <c r="L296" i="7"/>
  <c r="L297" i="7"/>
  <c r="L298" i="7"/>
  <c r="L299" i="7"/>
  <c r="L300" i="7"/>
  <c r="L57" i="8" s="1"/>
  <c r="L301" i="7"/>
  <c r="L302" i="7"/>
  <c r="L303" i="7"/>
  <c r="L304" i="7"/>
  <c r="L58" i="8" s="1"/>
  <c r="L305" i="7"/>
  <c r="L59" i="8" s="1"/>
  <c r="L306" i="7"/>
  <c r="L307" i="7"/>
  <c r="L308" i="7"/>
  <c r="L309" i="7"/>
  <c r="L310" i="7"/>
  <c r="L311" i="7"/>
  <c r="L60" i="8" s="1"/>
  <c r="L312" i="7"/>
  <c r="L61" i="8" s="1"/>
  <c r="L313" i="7"/>
  <c r="L62" i="8" s="1"/>
  <c r="L314" i="7"/>
  <c r="L63" i="8" s="1"/>
  <c r="L315" i="7"/>
  <c r="L64" i="8" s="1"/>
  <c r="L316" i="7"/>
  <c r="L65" i="8" s="1"/>
  <c r="L317" i="7"/>
  <c r="L66" i="8" s="1"/>
  <c r="L318" i="7"/>
  <c r="L319" i="7"/>
  <c r="L320" i="7"/>
  <c r="L321" i="7"/>
  <c r="L322" i="7"/>
  <c r="L323" i="7"/>
  <c r="L324" i="7"/>
  <c r="L325" i="7"/>
  <c r="L67" i="8" s="1"/>
  <c r="L326" i="7"/>
  <c r="L327" i="7"/>
  <c r="L328" i="7"/>
  <c r="L329" i="7"/>
  <c r="L330" i="7"/>
  <c r="L331" i="7"/>
  <c r="L332" i="7"/>
  <c r="L68" i="8" s="1"/>
  <c r="L333" i="7"/>
  <c r="L69" i="8" s="1"/>
  <c r="L334" i="7"/>
  <c r="L335" i="7"/>
  <c r="L336" i="7"/>
  <c r="L337" i="7"/>
  <c r="L338" i="7"/>
  <c r="L70" i="8" s="1"/>
  <c r="L339" i="7"/>
  <c r="L71" i="8" s="1"/>
  <c r="L340" i="7"/>
  <c r="L341" i="7"/>
  <c r="L72" i="8" s="1"/>
  <c r="L342" i="7"/>
  <c r="L343" i="7"/>
  <c r="L344" i="7"/>
  <c r="L345" i="7"/>
  <c r="L346" i="7"/>
  <c r="L347" i="7"/>
  <c r="L348" i="7"/>
  <c r="L349" i="7"/>
  <c r="L350" i="7"/>
  <c r="L351" i="7"/>
  <c r="L352" i="7"/>
  <c r="L353" i="7"/>
  <c r="L354" i="7"/>
  <c r="L355" i="7"/>
  <c r="L73" i="8" s="1"/>
  <c r="L356" i="7"/>
  <c r="L74" i="8" s="1"/>
  <c r="L357" i="7"/>
  <c r="L75" i="8" s="1"/>
  <c r="L358" i="7"/>
  <c r="L76" i="8" s="1"/>
  <c r="L359" i="7"/>
  <c r="L77" i="8" s="1"/>
  <c r="L360" i="7"/>
  <c r="L78" i="8" s="1"/>
  <c r="L361" i="7"/>
  <c r="L79" i="8" s="1"/>
  <c r="L362" i="7"/>
  <c r="L80" i="8" s="1"/>
  <c r="L363" i="7"/>
  <c r="L81" i="8" s="1"/>
  <c r="L364" i="7"/>
  <c r="L82" i="8" s="1"/>
  <c r="L365" i="7"/>
  <c r="L83" i="8" s="1"/>
  <c r="L366" i="7"/>
  <c r="L84" i="8" s="1"/>
  <c r="L367" i="7"/>
  <c r="L368" i="7"/>
  <c r="L85" i="8" s="1"/>
  <c r="L369" i="7"/>
  <c r="L86" i="8" s="1"/>
  <c r="L370" i="7"/>
  <c r="L87" i="8" s="1"/>
  <c r="L371" i="7"/>
  <c r="L88" i="8" s="1"/>
  <c r="L372" i="7"/>
  <c r="L89" i="8" s="1"/>
  <c r="L373" i="7"/>
  <c r="L374" i="7"/>
  <c r="L375" i="7"/>
  <c r="L376" i="7"/>
  <c r="L377" i="7"/>
  <c r="L378" i="7"/>
  <c r="L379" i="7"/>
  <c r="L380" i="7"/>
  <c r="L381" i="7"/>
  <c r="L382" i="7"/>
  <c r="L383" i="7"/>
  <c r="L90" i="8" s="1"/>
  <c r="L384" i="7"/>
  <c r="L385" i="7"/>
  <c r="L91" i="8" s="1"/>
  <c r="L386" i="7"/>
  <c r="L92" i="8" s="1"/>
  <c r="L387" i="7"/>
  <c r="L388" i="7"/>
  <c r="L389" i="7"/>
  <c r="L390" i="7"/>
  <c r="L391" i="7"/>
  <c r="L392" i="7"/>
  <c r="L93" i="8" s="1"/>
  <c r="L393" i="7"/>
  <c r="L94" i="8" s="1"/>
  <c r="L394" i="7"/>
  <c r="L395" i="7"/>
  <c r="L396" i="7"/>
  <c r="L397" i="7"/>
  <c r="L398" i="7"/>
  <c r="L399" i="7"/>
  <c r="L400" i="7"/>
  <c r="L401" i="7"/>
  <c r="L402" i="7"/>
  <c r="L403" i="7"/>
  <c r="L404" i="7"/>
  <c r="L405" i="7"/>
  <c r="K7" i="7"/>
  <c r="K7" i="8" s="1"/>
  <c r="K8" i="7"/>
  <c r="K8" i="8" s="1"/>
  <c r="K9" i="7"/>
  <c r="K9" i="8" s="1"/>
  <c r="K10" i="7"/>
  <c r="K11" i="7"/>
  <c r="K12" i="7"/>
  <c r="K10" i="8" s="1"/>
  <c r="K13" i="7"/>
  <c r="K11" i="8" s="1"/>
  <c r="K14" i="7"/>
  <c r="K15" i="7"/>
  <c r="K16" i="7"/>
  <c r="K17" i="7"/>
  <c r="K18" i="7"/>
  <c r="K19" i="7"/>
  <c r="K20" i="7"/>
  <c r="K21" i="7"/>
  <c r="K22" i="7"/>
  <c r="K23" i="7"/>
  <c r="K24" i="7"/>
  <c r="K25" i="7"/>
  <c r="K26" i="7"/>
  <c r="K27" i="7"/>
  <c r="K12" i="8" s="1"/>
  <c r="K28" i="7"/>
  <c r="K13" i="8" s="1"/>
  <c r="K29" i="7"/>
  <c r="K14" i="8" s="1"/>
  <c r="K30" i="7"/>
  <c r="K15" i="8" s="1"/>
  <c r="K31" i="7"/>
  <c r="K16" i="8" s="1"/>
  <c r="K32" i="7"/>
  <c r="K17" i="8" s="1"/>
  <c r="K33" i="7"/>
  <c r="K18" i="8" s="1"/>
  <c r="K34" i="7"/>
  <c r="K19" i="8" s="1"/>
  <c r="K35" i="7"/>
  <c r="K20" i="8" s="1"/>
  <c r="K36" i="7"/>
  <c r="K37" i="7"/>
  <c r="K21" i="8" s="1"/>
  <c r="K38" i="7"/>
  <c r="K39" i="7"/>
  <c r="K40" i="7"/>
  <c r="K22" i="8" s="1"/>
  <c r="K41" i="7"/>
  <c r="K23" i="8" s="1"/>
  <c r="K42" i="7"/>
  <c r="K43" i="7"/>
  <c r="K44" i="7"/>
  <c r="K45" i="7"/>
  <c r="K46" i="7"/>
  <c r="K24" i="8" s="1"/>
  <c r="K47" i="7"/>
  <c r="K25" i="8" s="1"/>
  <c r="K48" i="7"/>
  <c r="K26" i="8" s="1"/>
  <c r="K49" i="7"/>
  <c r="K27" i="8" s="1"/>
  <c r="K50" i="7"/>
  <c r="K51" i="7"/>
  <c r="K52" i="7"/>
  <c r="K53" i="7"/>
  <c r="K54" i="7"/>
  <c r="K55" i="7"/>
  <c r="K28" i="8" s="1"/>
  <c r="K56" i="7"/>
  <c r="K57" i="7"/>
  <c r="K58" i="7"/>
  <c r="K59" i="7"/>
  <c r="K60" i="7"/>
  <c r="K61" i="7"/>
  <c r="K62" i="7"/>
  <c r="K29" i="8" s="1"/>
  <c r="K63" i="7"/>
  <c r="K64" i="7"/>
  <c r="K65" i="7"/>
  <c r="K66" i="7"/>
  <c r="K67" i="7"/>
  <c r="K30" i="8" s="1"/>
  <c r="K68" i="7"/>
  <c r="K69" i="7"/>
  <c r="K70" i="7"/>
  <c r="K71" i="7"/>
  <c r="K72" i="7"/>
  <c r="K73" i="7"/>
  <c r="K74" i="7"/>
  <c r="K75" i="7"/>
  <c r="K76" i="7"/>
  <c r="K31" i="8" s="1"/>
  <c r="K77" i="7"/>
  <c r="K32" i="8" s="1"/>
  <c r="K78" i="7"/>
  <c r="K33" i="8" s="1"/>
  <c r="K79" i="7"/>
  <c r="K34" i="8" s="1"/>
  <c r="K80" i="7"/>
  <c r="K81" i="7"/>
  <c r="K82" i="7"/>
  <c r="K35" i="8" s="1"/>
  <c r="K83" i="7"/>
  <c r="K84" i="7"/>
  <c r="K85" i="7"/>
  <c r="K86" i="7"/>
  <c r="K87" i="7"/>
  <c r="K88" i="7"/>
  <c r="K89" i="7"/>
  <c r="K36" i="8" s="1"/>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37" i="8" s="1"/>
  <c r="K242" i="7"/>
  <c r="K243" i="7"/>
  <c r="K38" i="8" s="1"/>
  <c r="K244" i="7"/>
  <c r="K39" i="8" s="1"/>
  <c r="K245" i="7"/>
  <c r="K246" i="7"/>
  <c r="K247" i="7"/>
  <c r="K248" i="7"/>
  <c r="K249" i="7"/>
  <c r="K250" i="7"/>
  <c r="K251" i="7"/>
  <c r="K252" i="7"/>
  <c r="K253" i="7"/>
  <c r="K40" i="8" s="1"/>
  <c r="K254" i="7"/>
  <c r="K255" i="7"/>
  <c r="K256" i="7"/>
  <c r="K257" i="7"/>
  <c r="K41" i="8" s="1"/>
  <c r="K258" i="7"/>
  <c r="K42" i="8" s="1"/>
  <c r="K259" i="7"/>
  <c r="K43" i="8" s="1"/>
  <c r="K260" i="7"/>
  <c r="K44" i="8" s="1"/>
  <c r="K261" i="7"/>
  <c r="K45" i="8" s="1"/>
  <c r="K262" i="7"/>
  <c r="K46" i="8" s="1"/>
  <c r="K263" i="7"/>
  <c r="K47" i="8" s="1"/>
  <c r="K264" i="7"/>
  <c r="K48" i="8" s="1"/>
  <c r="K265" i="7"/>
  <c r="K49" i="8" s="1"/>
  <c r="K266" i="7"/>
  <c r="K50" i="8" s="1"/>
  <c r="K267" i="7"/>
  <c r="K51" i="8" s="1"/>
  <c r="K268" i="7"/>
  <c r="K52" i="8" s="1"/>
  <c r="K269" i="7"/>
  <c r="K270" i="7"/>
  <c r="K271" i="7"/>
  <c r="K272" i="7"/>
  <c r="K273" i="7"/>
  <c r="K274" i="7"/>
  <c r="K275" i="7"/>
  <c r="K276" i="7"/>
  <c r="K277" i="7"/>
  <c r="K278" i="7"/>
  <c r="K279" i="7"/>
  <c r="K280" i="7"/>
  <c r="K281" i="7"/>
  <c r="K282" i="7"/>
  <c r="K283" i="7"/>
  <c r="K284" i="7"/>
  <c r="K53" i="8" s="1"/>
  <c r="K285" i="7"/>
  <c r="K54" i="8" s="1"/>
  <c r="K286" i="7"/>
  <c r="K287" i="7"/>
  <c r="K288" i="7"/>
  <c r="K55" i="8" s="1"/>
  <c r="K289" i="7"/>
  <c r="K56" i="8" s="1"/>
  <c r="K290" i="7"/>
  <c r="K291" i="7"/>
  <c r="K292" i="7"/>
  <c r="K293" i="7"/>
  <c r="K294" i="7"/>
  <c r="K295" i="7"/>
  <c r="K296" i="7"/>
  <c r="K297" i="7"/>
  <c r="K298" i="7"/>
  <c r="K299" i="7"/>
  <c r="K300" i="7"/>
  <c r="K57" i="8" s="1"/>
  <c r="K301" i="7"/>
  <c r="K302" i="7"/>
  <c r="K303" i="7"/>
  <c r="K304" i="7"/>
  <c r="K58" i="8" s="1"/>
  <c r="K305" i="7"/>
  <c r="K59" i="8" s="1"/>
  <c r="K306" i="7"/>
  <c r="K307" i="7"/>
  <c r="K308" i="7"/>
  <c r="K309" i="7"/>
  <c r="K310" i="7"/>
  <c r="K311" i="7"/>
  <c r="K60" i="8" s="1"/>
  <c r="K312" i="7"/>
  <c r="K61" i="8" s="1"/>
  <c r="K313" i="7"/>
  <c r="K62" i="8" s="1"/>
  <c r="K314" i="7"/>
  <c r="K63" i="8" s="1"/>
  <c r="K315" i="7"/>
  <c r="K64" i="8" s="1"/>
  <c r="K316" i="7"/>
  <c r="K65" i="8" s="1"/>
  <c r="K317" i="7"/>
  <c r="K66" i="8" s="1"/>
  <c r="K318" i="7"/>
  <c r="K319" i="7"/>
  <c r="K320" i="7"/>
  <c r="K321" i="7"/>
  <c r="K322" i="7"/>
  <c r="K323" i="7"/>
  <c r="K324" i="7"/>
  <c r="K325" i="7"/>
  <c r="K67" i="8" s="1"/>
  <c r="K326" i="7"/>
  <c r="K327" i="7"/>
  <c r="K328" i="7"/>
  <c r="K329" i="7"/>
  <c r="K330" i="7"/>
  <c r="K331" i="7"/>
  <c r="K332" i="7"/>
  <c r="K68" i="8" s="1"/>
  <c r="K333" i="7"/>
  <c r="K69" i="8" s="1"/>
  <c r="K334" i="7"/>
  <c r="K335" i="7"/>
  <c r="K336" i="7"/>
  <c r="K337" i="7"/>
  <c r="K338" i="7"/>
  <c r="K70" i="8" s="1"/>
  <c r="K339" i="7"/>
  <c r="K71" i="8" s="1"/>
  <c r="K340" i="7"/>
  <c r="K341" i="7"/>
  <c r="K72" i="8" s="1"/>
  <c r="K342" i="7"/>
  <c r="K343" i="7"/>
  <c r="K344" i="7"/>
  <c r="K345" i="7"/>
  <c r="K346" i="7"/>
  <c r="K347" i="7"/>
  <c r="K348" i="7"/>
  <c r="K349" i="7"/>
  <c r="K350" i="7"/>
  <c r="K351" i="7"/>
  <c r="K352" i="7"/>
  <c r="K353" i="7"/>
  <c r="K354" i="7"/>
  <c r="K355" i="7"/>
  <c r="K73" i="8" s="1"/>
  <c r="K356" i="7"/>
  <c r="K74" i="8" s="1"/>
  <c r="K357" i="7"/>
  <c r="K75" i="8" s="1"/>
  <c r="K358" i="7"/>
  <c r="K76" i="8" s="1"/>
  <c r="K359" i="7"/>
  <c r="K77" i="8" s="1"/>
  <c r="K360" i="7"/>
  <c r="K78" i="8" s="1"/>
  <c r="K361" i="7"/>
  <c r="K79" i="8" s="1"/>
  <c r="K362" i="7"/>
  <c r="K80" i="8" s="1"/>
  <c r="K363" i="7"/>
  <c r="K81" i="8" s="1"/>
  <c r="K364" i="7"/>
  <c r="K82" i="8" s="1"/>
  <c r="K365" i="7"/>
  <c r="K83" i="8" s="1"/>
  <c r="K366" i="7"/>
  <c r="K84" i="8" s="1"/>
  <c r="K367" i="7"/>
  <c r="K368" i="7"/>
  <c r="K85" i="8" s="1"/>
  <c r="K369" i="7"/>
  <c r="K86" i="8" s="1"/>
  <c r="K370" i="7"/>
  <c r="K87" i="8" s="1"/>
  <c r="K371" i="7"/>
  <c r="K88" i="8" s="1"/>
  <c r="K372" i="7"/>
  <c r="K89" i="8" s="1"/>
  <c r="K373" i="7"/>
  <c r="K374" i="7"/>
  <c r="K375" i="7"/>
  <c r="K376" i="7"/>
  <c r="K377" i="7"/>
  <c r="K378" i="7"/>
  <c r="K379" i="7"/>
  <c r="K380" i="7"/>
  <c r="K381" i="7"/>
  <c r="K382" i="7"/>
  <c r="K383" i="7"/>
  <c r="K90" i="8" s="1"/>
  <c r="K384" i="7"/>
  <c r="K385" i="7"/>
  <c r="K91" i="8" s="1"/>
  <c r="K386" i="7"/>
  <c r="K92" i="8" s="1"/>
  <c r="K387" i="7"/>
  <c r="K388" i="7"/>
  <c r="K389" i="7"/>
  <c r="K390" i="7"/>
  <c r="K391" i="7"/>
  <c r="K392" i="7"/>
  <c r="K93" i="8" s="1"/>
  <c r="K393" i="7"/>
  <c r="K94" i="8" s="1"/>
  <c r="K394" i="7"/>
  <c r="K395" i="7"/>
  <c r="K396" i="7"/>
  <c r="K397" i="7"/>
  <c r="K398" i="7"/>
  <c r="K399" i="7"/>
  <c r="K400" i="7"/>
  <c r="K401" i="7"/>
  <c r="K402" i="7"/>
  <c r="K403" i="7"/>
  <c r="K404" i="7"/>
  <c r="K405" i="7"/>
  <c r="J7" i="7"/>
  <c r="J7" i="8" s="1"/>
  <c r="J8" i="7"/>
  <c r="J8" i="8" s="1"/>
  <c r="J9" i="7"/>
  <c r="J9" i="8" s="1"/>
  <c r="J10" i="7"/>
  <c r="J11" i="7"/>
  <c r="J12" i="7"/>
  <c r="J10" i="8" s="1"/>
  <c r="J13" i="7"/>
  <c r="J11" i="8" s="1"/>
  <c r="J14" i="7"/>
  <c r="J15" i="7"/>
  <c r="J16" i="7"/>
  <c r="J17" i="7"/>
  <c r="J18" i="7"/>
  <c r="J19" i="7"/>
  <c r="J20" i="7"/>
  <c r="J21" i="7"/>
  <c r="J22" i="7"/>
  <c r="J23" i="7"/>
  <c r="J24" i="7"/>
  <c r="J25" i="7"/>
  <c r="J26" i="7"/>
  <c r="J27" i="7"/>
  <c r="J12" i="8" s="1"/>
  <c r="J28" i="7"/>
  <c r="J13" i="8" s="1"/>
  <c r="J29" i="7"/>
  <c r="J14" i="8" s="1"/>
  <c r="J30" i="7"/>
  <c r="J15" i="8" s="1"/>
  <c r="J31" i="7"/>
  <c r="J16" i="8" s="1"/>
  <c r="J32" i="7"/>
  <c r="J17" i="8" s="1"/>
  <c r="J33" i="7"/>
  <c r="J18" i="8" s="1"/>
  <c r="J34" i="7"/>
  <c r="J19" i="8" s="1"/>
  <c r="J35" i="7"/>
  <c r="J20" i="8" s="1"/>
  <c r="J36" i="7"/>
  <c r="J37" i="7"/>
  <c r="J21" i="8" s="1"/>
  <c r="J38" i="7"/>
  <c r="J39" i="7"/>
  <c r="J40" i="7"/>
  <c r="J22" i="8" s="1"/>
  <c r="J41" i="7"/>
  <c r="J23" i="8" s="1"/>
  <c r="J42" i="7"/>
  <c r="J43" i="7"/>
  <c r="J44" i="7"/>
  <c r="J45" i="7"/>
  <c r="J46" i="7"/>
  <c r="J24" i="8" s="1"/>
  <c r="J47" i="7"/>
  <c r="J25" i="8" s="1"/>
  <c r="J48" i="7"/>
  <c r="J26" i="8" s="1"/>
  <c r="J49" i="7"/>
  <c r="J27" i="8" s="1"/>
  <c r="J50" i="7"/>
  <c r="J51" i="7"/>
  <c r="J52" i="7"/>
  <c r="J53" i="7"/>
  <c r="J54" i="7"/>
  <c r="J55" i="7"/>
  <c r="J28" i="8" s="1"/>
  <c r="J56" i="7"/>
  <c r="J57" i="7"/>
  <c r="J58" i="7"/>
  <c r="J59" i="7"/>
  <c r="J60" i="7"/>
  <c r="J61" i="7"/>
  <c r="J62" i="7"/>
  <c r="J29" i="8" s="1"/>
  <c r="J63" i="7"/>
  <c r="J64" i="7"/>
  <c r="J65" i="7"/>
  <c r="J66" i="7"/>
  <c r="J67" i="7"/>
  <c r="J30" i="8" s="1"/>
  <c r="J68" i="7"/>
  <c r="J69" i="7"/>
  <c r="J70" i="7"/>
  <c r="J71" i="7"/>
  <c r="J72" i="7"/>
  <c r="J73" i="7"/>
  <c r="J74" i="7"/>
  <c r="J75" i="7"/>
  <c r="J76" i="7"/>
  <c r="J31" i="8" s="1"/>
  <c r="J77" i="7"/>
  <c r="J32" i="8" s="1"/>
  <c r="J78" i="7"/>
  <c r="J33" i="8" s="1"/>
  <c r="J79" i="7"/>
  <c r="J34" i="8" s="1"/>
  <c r="J80" i="7"/>
  <c r="J81" i="7"/>
  <c r="J82" i="7"/>
  <c r="J35" i="8" s="1"/>
  <c r="J83" i="7"/>
  <c r="J84" i="7"/>
  <c r="J85" i="7"/>
  <c r="J86" i="7"/>
  <c r="J87" i="7"/>
  <c r="J88" i="7"/>
  <c r="J89" i="7"/>
  <c r="J36" i="8" s="1"/>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37" i="8" s="1"/>
  <c r="J242" i="7"/>
  <c r="J243" i="7"/>
  <c r="J38" i="8" s="1"/>
  <c r="J244" i="7"/>
  <c r="J39" i="8" s="1"/>
  <c r="J245" i="7"/>
  <c r="J246" i="7"/>
  <c r="J247" i="7"/>
  <c r="J248" i="7"/>
  <c r="J249" i="7"/>
  <c r="J250" i="7"/>
  <c r="J251" i="7"/>
  <c r="J252" i="7"/>
  <c r="J253" i="7"/>
  <c r="J40" i="8" s="1"/>
  <c r="J254" i="7"/>
  <c r="J255" i="7"/>
  <c r="J256" i="7"/>
  <c r="J257" i="7"/>
  <c r="J41" i="8" s="1"/>
  <c r="J258" i="7"/>
  <c r="J42" i="8" s="1"/>
  <c r="J259" i="7"/>
  <c r="J43" i="8" s="1"/>
  <c r="J260" i="7"/>
  <c r="J44" i="8" s="1"/>
  <c r="J261" i="7"/>
  <c r="J45" i="8" s="1"/>
  <c r="J262" i="7"/>
  <c r="J46" i="8" s="1"/>
  <c r="J263" i="7"/>
  <c r="J47" i="8" s="1"/>
  <c r="J264" i="7"/>
  <c r="J48" i="8" s="1"/>
  <c r="J265" i="7"/>
  <c r="J49" i="8" s="1"/>
  <c r="J266" i="7"/>
  <c r="J50" i="8" s="1"/>
  <c r="J267" i="7"/>
  <c r="J51" i="8" s="1"/>
  <c r="J268" i="7"/>
  <c r="J52" i="8" s="1"/>
  <c r="J269" i="7"/>
  <c r="J270" i="7"/>
  <c r="J271" i="7"/>
  <c r="J272" i="7"/>
  <c r="J273" i="7"/>
  <c r="J274" i="7"/>
  <c r="J275" i="7"/>
  <c r="J276" i="7"/>
  <c r="J277" i="7"/>
  <c r="J278" i="7"/>
  <c r="J279" i="7"/>
  <c r="J280" i="7"/>
  <c r="J281" i="7"/>
  <c r="J282" i="7"/>
  <c r="J283" i="7"/>
  <c r="J284" i="7"/>
  <c r="J53" i="8" s="1"/>
  <c r="J285" i="7"/>
  <c r="J54" i="8" s="1"/>
  <c r="J286" i="7"/>
  <c r="J287" i="7"/>
  <c r="J288" i="7"/>
  <c r="J55" i="8" s="1"/>
  <c r="J289" i="7"/>
  <c r="J56" i="8" s="1"/>
  <c r="J290" i="7"/>
  <c r="J291" i="7"/>
  <c r="J292" i="7"/>
  <c r="J293" i="7"/>
  <c r="J294" i="7"/>
  <c r="J295" i="7"/>
  <c r="J296" i="7"/>
  <c r="J297" i="7"/>
  <c r="J298" i="7"/>
  <c r="J299" i="7"/>
  <c r="J300" i="7"/>
  <c r="J57" i="8" s="1"/>
  <c r="J301" i="7"/>
  <c r="J302" i="7"/>
  <c r="J303" i="7"/>
  <c r="J304" i="7"/>
  <c r="J58" i="8" s="1"/>
  <c r="J305" i="7"/>
  <c r="J59" i="8" s="1"/>
  <c r="J306" i="7"/>
  <c r="J307" i="7"/>
  <c r="J308" i="7"/>
  <c r="J309" i="7"/>
  <c r="J310" i="7"/>
  <c r="J311" i="7"/>
  <c r="J60" i="8" s="1"/>
  <c r="J312" i="7"/>
  <c r="J61" i="8" s="1"/>
  <c r="J313" i="7"/>
  <c r="J62" i="8" s="1"/>
  <c r="J314" i="7"/>
  <c r="J63" i="8" s="1"/>
  <c r="J315" i="7"/>
  <c r="J64" i="8" s="1"/>
  <c r="J316" i="7"/>
  <c r="J65" i="8" s="1"/>
  <c r="J317" i="7"/>
  <c r="J66" i="8" s="1"/>
  <c r="J318" i="7"/>
  <c r="J319" i="7"/>
  <c r="J320" i="7"/>
  <c r="J321" i="7"/>
  <c r="J322" i="7"/>
  <c r="J323" i="7"/>
  <c r="J324" i="7"/>
  <c r="J325" i="7"/>
  <c r="J67" i="8" s="1"/>
  <c r="J326" i="7"/>
  <c r="J327" i="7"/>
  <c r="J328" i="7"/>
  <c r="J329" i="7"/>
  <c r="J330" i="7"/>
  <c r="J331" i="7"/>
  <c r="J332" i="7"/>
  <c r="J68" i="8" s="1"/>
  <c r="J333" i="7"/>
  <c r="J69" i="8" s="1"/>
  <c r="J334" i="7"/>
  <c r="J335" i="7"/>
  <c r="J336" i="7"/>
  <c r="J337" i="7"/>
  <c r="J338" i="7"/>
  <c r="J70" i="8" s="1"/>
  <c r="J339" i="7"/>
  <c r="J71" i="8" s="1"/>
  <c r="J340" i="7"/>
  <c r="J341" i="7"/>
  <c r="J72" i="8" s="1"/>
  <c r="J342" i="7"/>
  <c r="J343" i="7"/>
  <c r="J344" i="7"/>
  <c r="J345" i="7"/>
  <c r="J346" i="7"/>
  <c r="J347" i="7"/>
  <c r="J348" i="7"/>
  <c r="J349" i="7"/>
  <c r="J350" i="7"/>
  <c r="J351" i="7"/>
  <c r="J352" i="7"/>
  <c r="J353" i="7"/>
  <c r="J354" i="7"/>
  <c r="J355" i="7"/>
  <c r="J73" i="8" s="1"/>
  <c r="J356" i="7"/>
  <c r="J74" i="8" s="1"/>
  <c r="J357" i="7"/>
  <c r="J75" i="8" s="1"/>
  <c r="J358" i="7"/>
  <c r="J76" i="8" s="1"/>
  <c r="J359" i="7"/>
  <c r="J77" i="8" s="1"/>
  <c r="J360" i="7"/>
  <c r="J78" i="8" s="1"/>
  <c r="J361" i="7"/>
  <c r="J79" i="8" s="1"/>
  <c r="J362" i="7"/>
  <c r="J80" i="8" s="1"/>
  <c r="J363" i="7"/>
  <c r="J81" i="8" s="1"/>
  <c r="J364" i="7"/>
  <c r="J82" i="8" s="1"/>
  <c r="J365" i="7"/>
  <c r="J83" i="8" s="1"/>
  <c r="J366" i="7"/>
  <c r="J84" i="8" s="1"/>
  <c r="J367" i="7"/>
  <c r="J368" i="7"/>
  <c r="J85" i="8" s="1"/>
  <c r="J369" i="7"/>
  <c r="J86" i="8" s="1"/>
  <c r="J370" i="7"/>
  <c r="J87" i="8" s="1"/>
  <c r="J371" i="7"/>
  <c r="J88" i="8" s="1"/>
  <c r="J372" i="7"/>
  <c r="J89" i="8" s="1"/>
  <c r="J373" i="7"/>
  <c r="J374" i="7"/>
  <c r="J375" i="7"/>
  <c r="J376" i="7"/>
  <c r="J377" i="7"/>
  <c r="J378" i="7"/>
  <c r="J379" i="7"/>
  <c r="J380" i="7"/>
  <c r="J381" i="7"/>
  <c r="J382" i="7"/>
  <c r="J383" i="7"/>
  <c r="J90" i="8" s="1"/>
  <c r="J384" i="7"/>
  <c r="J385" i="7"/>
  <c r="J91" i="8" s="1"/>
  <c r="J386" i="7"/>
  <c r="J92" i="8" s="1"/>
  <c r="J387" i="7"/>
  <c r="J388" i="7"/>
  <c r="J389" i="7"/>
  <c r="J390" i="7"/>
  <c r="J391" i="7"/>
  <c r="J392" i="7"/>
  <c r="J93" i="8" s="1"/>
  <c r="J393" i="7"/>
  <c r="J94" i="8" s="1"/>
  <c r="J394" i="7"/>
  <c r="J395" i="7"/>
  <c r="J396" i="7"/>
  <c r="J397" i="7"/>
  <c r="J398" i="7"/>
  <c r="J399" i="7"/>
  <c r="J400" i="7"/>
  <c r="J401" i="7"/>
  <c r="J402" i="7"/>
  <c r="J403" i="7"/>
  <c r="J404" i="7"/>
  <c r="J405" i="7"/>
  <c r="I7" i="7"/>
  <c r="I7" i="8" s="1"/>
  <c r="I8" i="7"/>
  <c r="I8" i="8" s="1"/>
  <c r="I9" i="7"/>
  <c r="I9" i="8" s="1"/>
  <c r="I10" i="7"/>
  <c r="I11" i="7"/>
  <c r="I12" i="7"/>
  <c r="I10" i="8" s="1"/>
  <c r="I13" i="7"/>
  <c r="I11" i="8" s="1"/>
  <c r="I14" i="7"/>
  <c r="I15" i="7"/>
  <c r="I16" i="7"/>
  <c r="I17" i="7"/>
  <c r="I18" i="7"/>
  <c r="I19" i="7"/>
  <c r="I20" i="7"/>
  <c r="I21" i="7"/>
  <c r="I22" i="7"/>
  <c r="I23" i="7"/>
  <c r="I24" i="7"/>
  <c r="I25" i="7"/>
  <c r="I26" i="7"/>
  <c r="I27" i="7"/>
  <c r="I12" i="8" s="1"/>
  <c r="I28" i="7"/>
  <c r="I13" i="8" s="1"/>
  <c r="I29" i="7"/>
  <c r="I14" i="8" s="1"/>
  <c r="I30" i="7"/>
  <c r="I15" i="8" s="1"/>
  <c r="I31" i="7"/>
  <c r="I16" i="8" s="1"/>
  <c r="I32" i="7"/>
  <c r="I17" i="8" s="1"/>
  <c r="I33" i="7"/>
  <c r="I18" i="8" s="1"/>
  <c r="I34" i="7"/>
  <c r="I19" i="8" s="1"/>
  <c r="I35" i="7"/>
  <c r="I20" i="8" s="1"/>
  <c r="I36" i="7"/>
  <c r="I37" i="7"/>
  <c r="I21" i="8" s="1"/>
  <c r="I38" i="7"/>
  <c r="I39" i="7"/>
  <c r="I40" i="7"/>
  <c r="I22" i="8" s="1"/>
  <c r="I41" i="7"/>
  <c r="I23" i="8" s="1"/>
  <c r="I42" i="7"/>
  <c r="I43" i="7"/>
  <c r="I44" i="7"/>
  <c r="I45" i="7"/>
  <c r="I46" i="7"/>
  <c r="I24" i="8" s="1"/>
  <c r="I47" i="7"/>
  <c r="I25" i="8" s="1"/>
  <c r="I48" i="7"/>
  <c r="I26" i="8" s="1"/>
  <c r="I49" i="7"/>
  <c r="I27" i="8" s="1"/>
  <c r="I50" i="7"/>
  <c r="I51" i="7"/>
  <c r="I52" i="7"/>
  <c r="I53" i="7"/>
  <c r="I54" i="7"/>
  <c r="I55" i="7"/>
  <c r="I28" i="8" s="1"/>
  <c r="I56" i="7"/>
  <c r="I57" i="7"/>
  <c r="I58" i="7"/>
  <c r="I59" i="7"/>
  <c r="I60" i="7"/>
  <c r="I61" i="7"/>
  <c r="I62" i="7"/>
  <c r="I29" i="8" s="1"/>
  <c r="I63" i="7"/>
  <c r="I64" i="7"/>
  <c r="I65" i="7"/>
  <c r="I66" i="7"/>
  <c r="I67" i="7"/>
  <c r="I30" i="8" s="1"/>
  <c r="I68" i="7"/>
  <c r="I69" i="7"/>
  <c r="I70" i="7"/>
  <c r="I71" i="7"/>
  <c r="I72" i="7"/>
  <c r="I73" i="7"/>
  <c r="I74" i="7"/>
  <c r="I75" i="7"/>
  <c r="I76" i="7"/>
  <c r="I31" i="8" s="1"/>
  <c r="I77" i="7"/>
  <c r="I32" i="8" s="1"/>
  <c r="I78" i="7"/>
  <c r="I33" i="8" s="1"/>
  <c r="I79" i="7"/>
  <c r="I34" i="8" s="1"/>
  <c r="I80" i="7"/>
  <c r="I81" i="7"/>
  <c r="I82" i="7"/>
  <c r="I35" i="8" s="1"/>
  <c r="I83" i="7"/>
  <c r="I84" i="7"/>
  <c r="I85" i="7"/>
  <c r="I86" i="7"/>
  <c r="I87" i="7"/>
  <c r="I88" i="7"/>
  <c r="I89" i="7"/>
  <c r="I36" i="8" s="1"/>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37" i="8" s="1"/>
  <c r="I242" i="7"/>
  <c r="I243" i="7"/>
  <c r="I38" i="8" s="1"/>
  <c r="I244" i="7"/>
  <c r="I39" i="8" s="1"/>
  <c r="I245" i="7"/>
  <c r="I246" i="7"/>
  <c r="I247" i="7"/>
  <c r="I248" i="7"/>
  <c r="I249" i="7"/>
  <c r="I250" i="7"/>
  <c r="I251" i="7"/>
  <c r="I252" i="7"/>
  <c r="I253" i="7"/>
  <c r="I40" i="8" s="1"/>
  <c r="I254" i="7"/>
  <c r="I255" i="7"/>
  <c r="I256" i="7"/>
  <c r="I257" i="7"/>
  <c r="I41" i="8" s="1"/>
  <c r="I258" i="7"/>
  <c r="I42" i="8" s="1"/>
  <c r="I259" i="7"/>
  <c r="I43" i="8" s="1"/>
  <c r="I260" i="7"/>
  <c r="I44" i="8" s="1"/>
  <c r="I261" i="7"/>
  <c r="I45" i="8" s="1"/>
  <c r="I262" i="7"/>
  <c r="I46" i="8" s="1"/>
  <c r="I263" i="7"/>
  <c r="I47" i="8" s="1"/>
  <c r="I264" i="7"/>
  <c r="I48" i="8" s="1"/>
  <c r="I265" i="7"/>
  <c r="I49" i="8" s="1"/>
  <c r="I266" i="7"/>
  <c r="I50" i="8" s="1"/>
  <c r="I267" i="7"/>
  <c r="I51" i="8" s="1"/>
  <c r="I268" i="7"/>
  <c r="I52" i="8" s="1"/>
  <c r="I269" i="7"/>
  <c r="I270" i="7"/>
  <c r="I271" i="7"/>
  <c r="I272" i="7"/>
  <c r="I273" i="7"/>
  <c r="I274" i="7"/>
  <c r="I275" i="7"/>
  <c r="I276" i="7"/>
  <c r="I277" i="7"/>
  <c r="I278" i="7"/>
  <c r="I279" i="7"/>
  <c r="I280" i="7"/>
  <c r="I281" i="7"/>
  <c r="I282" i="7"/>
  <c r="I283" i="7"/>
  <c r="I284" i="7"/>
  <c r="I53" i="8" s="1"/>
  <c r="I285" i="7"/>
  <c r="I54" i="8" s="1"/>
  <c r="I286" i="7"/>
  <c r="I287" i="7"/>
  <c r="I288" i="7"/>
  <c r="I55" i="8" s="1"/>
  <c r="I289" i="7"/>
  <c r="I56" i="8" s="1"/>
  <c r="I290" i="7"/>
  <c r="I291" i="7"/>
  <c r="I292" i="7"/>
  <c r="I293" i="7"/>
  <c r="I294" i="7"/>
  <c r="I295" i="7"/>
  <c r="I296" i="7"/>
  <c r="I297" i="7"/>
  <c r="I298" i="7"/>
  <c r="I299" i="7"/>
  <c r="I300" i="7"/>
  <c r="I57" i="8" s="1"/>
  <c r="I301" i="7"/>
  <c r="I302" i="7"/>
  <c r="I303" i="7"/>
  <c r="I304" i="7"/>
  <c r="I58" i="8" s="1"/>
  <c r="I305" i="7"/>
  <c r="I59" i="8" s="1"/>
  <c r="I306" i="7"/>
  <c r="I307" i="7"/>
  <c r="I308" i="7"/>
  <c r="I309" i="7"/>
  <c r="I310" i="7"/>
  <c r="I311" i="7"/>
  <c r="I60" i="8" s="1"/>
  <c r="I312" i="7"/>
  <c r="I61" i="8" s="1"/>
  <c r="I313" i="7"/>
  <c r="I62" i="8" s="1"/>
  <c r="I314" i="7"/>
  <c r="I63" i="8" s="1"/>
  <c r="I315" i="7"/>
  <c r="I64" i="8" s="1"/>
  <c r="I316" i="7"/>
  <c r="I65" i="8" s="1"/>
  <c r="I317" i="7"/>
  <c r="I66" i="8" s="1"/>
  <c r="I318" i="7"/>
  <c r="I319" i="7"/>
  <c r="I320" i="7"/>
  <c r="I321" i="7"/>
  <c r="I322" i="7"/>
  <c r="I323" i="7"/>
  <c r="I324" i="7"/>
  <c r="I325" i="7"/>
  <c r="I67" i="8" s="1"/>
  <c r="I326" i="7"/>
  <c r="I327" i="7"/>
  <c r="I328" i="7"/>
  <c r="I329" i="7"/>
  <c r="I330" i="7"/>
  <c r="I331" i="7"/>
  <c r="I332" i="7"/>
  <c r="I68" i="8" s="1"/>
  <c r="I333" i="7"/>
  <c r="I69" i="8" s="1"/>
  <c r="I334" i="7"/>
  <c r="I335" i="7"/>
  <c r="I336" i="7"/>
  <c r="I337" i="7"/>
  <c r="I338" i="7"/>
  <c r="I70" i="8" s="1"/>
  <c r="I339" i="7"/>
  <c r="I71" i="8" s="1"/>
  <c r="I340" i="7"/>
  <c r="I341" i="7"/>
  <c r="I72" i="8" s="1"/>
  <c r="I342" i="7"/>
  <c r="I343" i="7"/>
  <c r="I344" i="7"/>
  <c r="I345" i="7"/>
  <c r="I346" i="7"/>
  <c r="I347" i="7"/>
  <c r="I348" i="7"/>
  <c r="I349" i="7"/>
  <c r="I350" i="7"/>
  <c r="I351" i="7"/>
  <c r="I352" i="7"/>
  <c r="I353" i="7"/>
  <c r="I354" i="7"/>
  <c r="I355" i="7"/>
  <c r="I73" i="8" s="1"/>
  <c r="I356" i="7"/>
  <c r="I74" i="8" s="1"/>
  <c r="I357" i="7"/>
  <c r="I75" i="8" s="1"/>
  <c r="I358" i="7"/>
  <c r="I76" i="8" s="1"/>
  <c r="I359" i="7"/>
  <c r="I77" i="8" s="1"/>
  <c r="I360" i="7"/>
  <c r="I78" i="8" s="1"/>
  <c r="I361" i="7"/>
  <c r="I79" i="8" s="1"/>
  <c r="I362" i="7"/>
  <c r="I80" i="8" s="1"/>
  <c r="I363" i="7"/>
  <c r="I81" i="8" s="1"/>
  <c r="I364" i="7"/>
  <c r="I82" i="8" s="1"/>
  <c r="I365" i="7"/>
  <c r="I83" i="8" s="1"/>
  <c r="I366" i="7"/>
  <c r="I84" i="8" s="1"/>
  <c r="I367" i="7"/>
  <c r="I368" i="7"/>
  <c r="I85" i="8" s="1"/>
  <c r="I369" i="7"/>
  <c r="I86" i="8" s="1"/>
  <c r="I370" i="7"/>
  <c r="I87" i="8" s="1"/>
  <c r="I371" i="7"/>
  <c r="I88" i="8" s="1"/>
  <c r="I372" i="7"/>
  <c r="I89" i="8" s="1"/>
  <c r="I373" i="7"/>
  <c r="I374" i="7"/>
  <c r="I375" i="7"/>
  <c r="I376" i="7"/>
  <c r="I377" i="7"/>
  <c r="I378" i="7"/>
  <c r="I379" i="7"/>
  <c r="I380" i="7"/>
  <c r="I381" i="7"/>
  <c r="I382" i="7"/>
  <c r="I383" i="7"/>
  <c r="I90" i="8" s="1"/>
  <c r="I384" i="7"/>
  <c r="I385" i="7"/>
  <c r="I91" i="8" s="1"/>
  <c r="I386" i="7"/>
  <c r="I92" i="8" s="1"/>
  <c r="I387" i="7"/>
  <c r="I388" i="7"/>
  <c r="I389" i="7"/>
  <c r="I390" i="7"/>
  <c r="I391" i="7"/>
  <c r="I392" i="7"/>
  <c r="I93" i="8" s="1"/>
  <c r="I393" i="7"/>
  <c r="I94" i="8" s="1"/>
  <c r="I394" i="7"/>
  <c r="I395" i="7"/>
  <c r="I396" i="7"/>
  <c r="I397" i="7"/>
  <c r="I398" i="7"/>
  <c r="I399" i="7"/>
  <c r="I400" i="7"/>
  <c r="I401" i="7"/>
  <c r="I402" i="7"/>
  <c r="I403" i="7"/>
  <c r="I404" i="7"/>
  <c r="I405" i="7"/>
  <c r="D23" i="6"/>
  <c r="C31" i="6"/>
  <c r="C32" i="6"/>
  <c r="C33" i="6"/>
  <c r="C34" i="6"/>
  <c r="C35" i="6"/>
  <c r="C36" i="6"/>
  <c r="C28" i="6"/>
  <c r="C29" i="6"/>
  <c r="C22" i="6"/>
  <c r="C23" i="6"/>
  <c r="C24" i="6"/>
  <c r="C25" i="6"/>
  <c r="C26" i="6"/>
  <c r="C27" i="6"/>
  <c r="C10" i="6"/>
  <c r="C7" i="6"/>
  <c r="C8" i="6"/>
  <c r="C9" i="6"/>
  <c r="C12" i="6"/>
  <c r="C13" i="6"/>
  <c r="C14" i="6"/>
  <c r="C15" i="6"/>
  <c r="C16" i="6"/>
  <c r="C17" i="6"/>
  <c r="C18" i="6"/>
  <c r="C21" i="6"/>
  <c r="C30" i="6"/>
  <c r="C37" i="6"/>
  <c r="C40" i="6"/>
  <c r="C42" i="6"/>
  <c r="C45" i="6"/>
  <c r="C53" i="6"/>
  <c r="C57" i="6"/>
  <c r="C60" i="6"/>
  <c r="C67" i="6"/>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R82" i="6" s="1"/>
  <c r="Q365" i="5"/>
  <c r="Q366" i="5"/>
  <c r="R84" i="6" s="1"/>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O7" i="5"/>
  <c r="O7" i="6" s="1"/>
  <c r="O8" i="5"/>
  <c r="O8" i="6" s="1"/>
  <c r="O9" i="5"/>
  <c r="O9" i="6" s="1"/>
  <c r="O10" i="5"/>
  <c r="O11" i="5"/>
  <c r="O12" i="5"/>
  <c r="O10" i="6" s="1"/>
  <c r="O13" i="5"/>
  <c r="O11" i="6" s="1"/>
  <c r="O14" i="5"/>
  <c r="O15" i="5"/>
  <c r="O16" i="5"/>
  <c r="O17" i="5"/>
  <c r="O18" i="5"/>
  <c r="O19" i="5"/>
  <c r="O20" i="5"/>
  <c r="O21" i="5"/>
  <c r="O22" i="5"/>
  <c r="O23" i="5"/>
  <c r="O24" i="5"/>
  <c r="O25" i="5"/>
  <c r="O26" i="5"/>
  <c r="O27" i="5"/>
  <c r="O12" i="6" s="1"/>
  <c r="O28" i="5"/>
  <c r="O13" i="6" s="1"/>
  <c r="O29" i="5"/>
  <c r="O14" i="6" s="1"/>
  <c r="O30" i="5"/>
  <c r="O15" i="6" s="1"/>
  <c r="O31" i="5"/>
  <c r="O16" i="6" s="1"/>
  <c r="O32" i="5"/>
  <c r="O17" i="6" s="1"/>
  <c r="O33" i="5"/>
  <c r="O18" i="6" s="1"/>
  <c r="O34" i="5"/>
  <c r="O19" i="6" s="1"/>
  <c r="O35" i="5"/>
  <c r="O20" i="6" s="1"/>
  <c r="O36" i="5"/>
  <c r="O37" i="5"/>
  <c r="O21" i="6" s="1"/>
  <c r="O38" i="5"/>
  <c r="O39" i="5"/>
  <c r="O40" i="5"/>
  <c r="O22" i="6" s="1"/>
  <c r="O41" i="5"/>
  <c r="O23" i="6" s="1"/>
  <c r="O42" i="5"/>
  <c r="O43" i="5"/>
  <c r="O44" i="5"/>
  <c r="O45" i="5"/>
  <c r="O46" i="5"/>
  <c r="O24" i="6" s="1"/>
  <c r="O47" i="5"/>
  <c r="O25" i="6" s="1"/>
  <c r="O48" i="5"/>
  <c r="O26" i="6" s="1"/>
  <c r="O49" i="5"/>
  <c r="O27" i="6" s="1"/>
  <c r="O50" i="5"/>
  <c r="O51" i="5"/>
  <c r="O52" i="5"/>
  <c r="O53" i="5"/>
  <c r="O54" i="5"/>
  <c r="O55" i="5"/>
  <c r="O28" i="6" s="1"/>
  <c r="O56" i="5"/>
  <c r="O57" i="5"/>
  <c r="O58" i="5"/>
  <c r="O59" i="5"/>
  <c r="O60" i="5"/>
  <c r="O61" i="5"/>
  <c r="O62" i="5"/>
  <c r="O29" i="6" s="1"/>
  <c r="O63" i="5"/>
  <c r="O64" i="5"/>
  <c r="O65" i="5"/>
  <c r="O66" i="5"/>
  <c r="O67" i="5"/>
  <c r="O30" i="6" s="1"/>
  <c r="O68" i="5"/>
  <c r="O69" i="5"/>
  <c r="O70" i="5"/>
  <c r="O71" i="5"/>
  <c r="O72" i="5"/>
  <c r="O73" i="5"/>
  <c r="O74" i="5"/>
  <c r="O75" i="5"/>
  <c r="O76" i="5"/>
  <c r="O31" i="6" s="1"/>
  <c r="O77" i="5"/>
  <c r="O32" i="6" s="1"/>
  <c r="O78" i="5"/>
  <c r="O33" i="6" s="1"/>
  <c r="O79" i="5"/>
  <c r="O34" i="6" s="1"/>
  <c r="O80" i="5"/>
  <c r="O81" i="5"/>
  <c r="O82" i="5"/>
  <c r="O35" i="6" s="1"/>
  <c r="O83" i="5"/>
  <c r="O84" i="5"/>
  <c r="O85" i="5"/>
  <c r="O86" i="5"/>
  <c r="O87" i="5"/>
  <c r="O88" i="5"/>
  <c r="O89" i="5"/>
  <c r="O36" i="6" s="1"/>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37" i="6" s="1"/>
  <c r="O242" i="5"/>
  <c r="O243" i="5"/>
  <c r="O38" i="6" s="1"/>
  <c r="O244" i="5"/>
  <c r="O39" i="6" s="1"/>
  <c r="O245" i="5"/>
  <c r="O246" i="5"/>
  <c r="O247" i="5"/>
  <c r="O248" i="5"/>
  <c r="O249" i="5"/>
  <c r="O250" i="5"/>
  <c r="O251" i="5"/>
  <c r="O252" i="5"/>
  <c r="O253" i="5"/>
  <c r="O40" i="6" s="1"/>
  <c r="O254" i="5"/>
  <c r="O255" i="5"/>
  <c r="O256" i="5"/>
  <c r="O257" i="5"/>
  <c r="O41" i="6" s="1"/>
  <c r="O258" i="5"/>
  <c r="O42" i="6" s="1"/>
  <c r="O259" i="5"/>
  <c r="O43" i="6" s="1"/>
  <c r="O260" i="5"/>
  <c r="O44" i="6" s="1"/>
  <c r="O261" i="5"/>
  <c r="O45" i="6" s="1"/>
  <c r="O262" i="5"/>
  <c r="O46" i="6" s="1"/>
  <c r="O263" i="5"/>
  <c r="O47" i="6" s="1"/>
  <c r="O264" i="5"/>
  <c r="O48" i="6" s="1"/>
  <c r="O265" i="5"/>
  <c r="O49" i="6" s="1"/>
  <c r="O266" i="5"/>
  <c r="O50" i="6" s="1"/>
  <c r="O267" i="5"/>
  <c r="O51" i="6" s="1"/>
  <c r="O268" i="5"/>
  <c r="O52" i="6" s="1"/>
  <c r="O269" i="5"/>
  <c r="O270" i="5"/>
  <c r="O271" i="5"/>
  <c r="O272" i="5"/>
  <c r="O273" i="5"/>
  <c r="O274" i="5"/>
  <c r="O275" i="5"/>
  <c r="O276" i="5"/>
  <c r="O277" i="5"/>
  <c r="O278" i="5"/>
  <c r="O279" i="5"/>
  <c r="O280" i="5"/>
  <c r="O281" i="5"/>
  <c r="O282" i="5"/>
  <c r="O283" i="5"/>
  <c r="O284" i="5"/>
  <c r="O53" i="6" s="1"/>
  <c r="O285" i="5"/>
  <c r="O54" i="6" s="1"/>
  <c r="O286" i="5"/>
  <c r="O287" i="5"/>
  <c r="O288" i="5"/>
  <c r="O55" i="6" s="1"/>
  <c r="O289" i="5"/>
  <c r="O56" i="6" s="1"/>
  <c r="O290" i="5"/>
  <c r="O291" i="5"/>
  <c r="O292" i="5"/>
  <c r="O293" i="5"/>
  <c r="O294" i="5"/>
  <c r="O295" i="5"/>
  <c r="O296" i="5"/>
  <c r="O297" i="5"/>
  <c r="O298" i="5"/>
  <c r="O299" i="5"/>
  <c r="O300" i="5"/>
  <c r="O57" i="6" s="1"/>
  <c r="O301" i="5"/>
  <c r="O302" i="5"/>
  <c r="O303" i="5"/>
  <c r="O304" i="5"/>
  <c r="O58" i="6" s="1"/>
  <c r="O305" i="5"/>
  <c r="O59" i="6" s="1"/>
  <c r="O306" i="5"/>
  <c r="O307" i="5"/>
  <c r="O308" i="5"/>
  <c r="O309" i="5"/>
  <c r="O310" i="5"/>
  <c r="O311" i="5"/>
  <c r="O60" i="6" s="1"/>
  <c r="O312" i="5"/>
  <c r="O61" i="6" s="1"/>
  <c r="O313" i="5"/>
  <c r="O62" i="6" s="1"/>
  <c r="O314" i="5"/>
  <c r="O63" i="6" s="1"/>
  <c r="O315" i="5"/>
  <c r="O64" i="6" s="1"/>
  <c r="O316" i="5"/>
  <c r="O65" i="6" s="1"/>
  <c r="O317" i="5"/>
  <c r="O66" i="6" s="1"/>
  <c r="O318" i="5"/>
  <c r="O319" i="5"/>
  <c r="O320" i="5"/>
  <c r="O321" i="5"/>
  <c r="O322" i="5"/>
  <c r="O323" i="5"/>
  <c r="O324" i="5"/>
  <c r="O325" i="5"/>
  <c r="O67" i="6" s="1"/>
  <c r="O326" i="5"/>
  <c r="O327" i="5"/>
  <c r="O328" i="5"/>
  <c r="O329" i="5"/>
  <c r="O330" i="5"/>
  <c r="O331" i="5"/>
  <c r="O332" i="5"/>
  <c r="O68" i="6" s="1"/>
  <c r="O333" i="5"/>
  <c r="O69" i="6" s="1"/>
  <c r="O334" i="5"/>
  <c r="O335" i="5"/>
  <c r="O336" i="5"/>
  <c r="O337" i="5"/>
  <c r="O338" i="5"/>
  <c r="O70" i="6" s="1"/>
  <c r="O339" i="5"/>
  <c r="O71" i="6" s="1"/>
  <c r="O340" i="5"/>
  <c r="O341" i="5"/>
  <c r="O72" i="6" s="1"/>
  <c r="O342" i="5"/>
  <c r="O343" i="5"/>
  <c r="O344" i="5"/>
  <c r="O345" i="5"/>
  <c r="O346" i="5"/>
  <c r="O347" i="5"/>
  <c r="O348" i="5"/>
  <c r="O349" i="5"/>
  <c r="O350" i="5"/>
  <c r="O351" i="5"/>
  <c r="O352" i="5"/>
  <c r="O353" i="5"/>
  <c r="O354" i="5"/>
  <c r="O355" i="5"/>
  <c r="O73" i="6" s="1"/>
  <c r="O356" i="5"/>
  <c r="O74" i="6" s="1"/>
  <c r="O357" i="5"/>
  <c r="O75" i="6" s="1"/>
  <c r="O358" i="5"/>
  <c r="O76" i="6" s="1"/>
  <c r="O359" i="5"/>
  <c r="O77" i="6" s="1"/>
  <c r="O360" i="5"/>
  <c r="O78" i="6" s="1"/>
  <c r="O361" i="5"/>
  <c r="O79" i="6" s="1"/>
  <c r="O362" i="5"/>
  <c r="O80" i="6" s="1"/>
  <c r="O363" i="5"/>
  <c r="O81" i="6" s="1"/>
  <c r="O364" i="5"/>
  <c r="O82" i="6" s="1"/>
  <c r="O365" i="5"/>
  <c r="O83" i="6" s="1"/>
  <c r="O366" i="5"/>
  <c r="O84" i="6" s="1"/>
  <c r="O367" i="5"/>
  <c r="O368" i="5"/>
  <c r="O85" i="6" s="1"/>
  <c r="O369" i="5"/>
  <c r="O86" i="6" s="1"/>
  <c r="O370" i="5"/>
  <c r="O87" i="6" s="1"/>
  <c r="O371" i="5"/>
  <c r="O88" i="6" s="1"/>
  <c r="O372" i="5"/>
  <c r="O89" i="6" s="1"/>
  <c r="O373" i="5"/>
  <c r="O374" i="5"/>
  <c r="O375" i="5"/>
  <c r="O376" i="5"/>
  <c r="O377" i="5"/>
  <c r="O378" i="5"/>
  <c r="O379" i="5"/>
  <c r="O380" i="5"/>
  <c r="O381" i="5"/>
  <c r="O382" i="5"/>
  <c r="O383" i="5"/>
  <c r="O90" i="6" s="1"/>
  <c r="O384" i="5"/>
  <c r="O385" i="5"/>
  <c r="O91" i="6" s="1"/>
  <c r="O386" i="5"/>
  <c r="O92" i="6" s="1"/>
  <c r="O387" i="5"/>
  <c r="O388" i="5"/>
  <c r="O389" i="5"/>
  <c r="O390" i="5"/>
  <c r="O391" i="5"/>
  <c r="O392" i="5"/>
  <c r="O93" i="6" s="1"/>
  <c r="O393" i="5"/>
  <c r="O94" i="6" s="1"/>
  <c r="O394" i="5"/>
  <c r="O395" i="5"/>
  <c r="O396" i="5"/>
  <c r="O397" i="5"/>
  <c r="O398" i="5"/>
  <c r="O399" i="5"/>
  <c r="O400" i="5"/>
  <c r="O401" i="5"/>
  <c r="O402" i="5"/>
  <c r="O403" i="5"/>
  <c r="O404" i="5"/>
  <c r="O405" i="5"/>
  <c r="N7" i="5"/>
  <c r="N7" i="6" s="1"/>
  <c r="N8" i="5"/>
  <c r="N8" i="6" s="1"/>
  <c r="N9" i="5"/>
  <c r="N9" i="6" s="1"/>
  <c r="N10" i="5"/>
  <c r="N11" i="5"/>
  <c r="N12" i="5"/>
  <c r="N10" i="6" s="1"/>
  <c r="N13" i="5"/>
  <c r="N11" i="6" s="1"/>
  <c r="N14" i="5"/>
  <c r="N15" i="5"/>
  <c r="N16" i="5"/>
  <c r="N17" i="5"/>
  <c r="N18" i="5"/>
  <c r="N19" i="5"/>
  <c r="N20" i="5"/>
  <c r="N21" i="5"/>
  <c r="N22" i="5"/>
  <c r="N23" i="5"/>
  <c r="N24" i="5"/>
  <c r="N25" i="5"/>
  <c r="N26" i="5"/>
  <c r="N27" i="5"/>
  <c r="N12" i="6" s="1"/>
  <c r="N28" i="5"/>
  <c r="N13" i="6" s="1"/>
  <c r="N29" i="5"/>
  <c r="N14" i="6" s="1"/>
  <c r="N30" i="5"/>
  <c r="N15" i="6" s="1"/>
  <c r="N31" i="5"/>
  <c r="N16" i="6" s="1"/>
  <c r="N32" i="5"/>
  <c r="N17" i="6" s="1"/>
  <c r="N33" i="5"/>
  <c r="N18" i="6" s="1"/>
  <c r="N34" i="5"/>
  <c r="N19" i="6" s="1"/>
  <c r="N35" i="5"/>
  <c r="N20" i="6" s="1"/>
  <c r="N36" i="5"/>
  <c r="N37" i="5"/>
  <c r="N21" i="6" s="1"/>
  <c r="N38" i="5"/>
  <c r="N39" i="5"/>
  <c r="N40" i="5"/>
  <c r="N22" i="6" s="1"/>
  <c r="N41" i="5"/>
  <c r="N23" i="6" s="1"/>
  <c r="N42" i="5"/>
  <c r="N43" i="5"/>
  <c r="N44" i="5"/>
  <c r="N45" i="5"/>
  <c r="N46" i="5"/>
  <c r="N24" i="6" s="1"/>
  <c r="N47" i="5"/>
  <c r="N25" i="6" s="1"/>
  <c r="N48" i="5"/>
  <c r="N26" i="6" s="1"/>
  <c r="N49" i="5"/>
  <c r="N27" i="6" s="1"/>
  <c r="N50" i="5"/>
  <c r="N51" i="5"/>
  <c r="N52" i="5"/>
  <c r="N53" i="5"/>
  <c r="N54" i="5"/>
  <c r="N55" i="5"/>
  <c r="N28" i="6" s="1"/>
  <c r="N56" i="5"/>
  <c r="N57" i="5"/>
  <c r="N58" i="5"/>
  <c r="N59" i="5"/>
  <c r="N60" i="5"/>
  <c r="N61" i="5"/>
  <c r="N62" i="5"/>
  <c r="N29" i="6" s="1"/>
  <c r="N63" i="5"/>
  <c r="N64" i="5"/>
  <c r="N65" i="5"/>
  <c r="N66" i="5"/>
  <c r="N67" i="5"/>
  <c r="N30" i="6" s="1"/>
  <c r="N68" i="5"/>
  <c r="N69" i="5"/>
  <c r="N70" i="5"/>
  <c r="N71" i="5"/>
  <c r="N72" i="5"/>
  <c r="N73" i="5"/>
  <c r="N74" i="5"/>
  <c r="N75" i="5"/>
  <c r="N76" i="5"/>
  <c r="N31" i="6" s="1"/>
  <c r="N77" i="5"/>
  <c r="N32" i="6" s="1"/>
  <c r="N78" i="5"/>
  <c r="N33" i="6" s="1"/>
  <c r="N79" i="5"/>
  <c r="N34" i="6" s="1"/>
  <c r="N80" i="5"/>
  <c r="N81" i="5"/>
  <c r="N82" i="5"/>
  <c r="N35" i="6" s="1"/>
  <c r="N83" i="5"/>
  <c r="N84" i="5"/>
  <c r="N85" i="5"/>
  <c r="N86" i="5"/>
  <c r="N87" i="5"/>
  <c r="N88" i="5"/>
  <c r="N89" i="5"/>
  <c r="N36" i="6" s="1"/>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37" i="6" s="1"/>
  <c r="N242" i="5"/>
  <c r="N243" i="5"/>
  <c r="N38" i="6" s="1"/>
  <c r="N244" i="5"/>
  <c r="N39" i="6" s="1"/>
  <c r="N245" i="5"/>
  <c r="N246" i="5"/>
  <c r="N247" i="5"/>
  <c r="N248" i="5"/>
  <c r="N249" i="5"/>
  <c r="N250" i="5"/>
  <c r="N251" i="5"/>
  <c r="N252" i="5"/>
  <c r="N253" i="5"/>
  <c r="N40" i="6" s="1"/>
  <c r="N254" i="5"/>
  <c r="N255" i="5"/>
  <c r="N256" i="5"/>
  <c r="N257" i="5"/>
  <c r="N41" i="6" s="1"/>
  <c r="N258" i="5"/>
  <c r="N42" i="6" s="1"/>
  <c r="N259" i="5"/>
  <c r="N43" i="6" s="1"/>
  <c r="N260" i="5"/>
  <c r="N44" i="6" s="1"/>
  <c r="N261" i="5"/>
  <c r="N45" i="6" s="1"/>
  <c r="N262" i="5"/>
  <c r="N46" i="6" s="1"/>
  <c r="N263" i="5"/>
  <c r="N47" i="6" s="1"/>
  <c r="N264" i="5"/>
  <c r="N48" i="6" s="1"/>
  <c r="N265" i="5"/>
  <c r="N49" i="6" s="1"/>
  <c r="N266" i="5"/>
  <c r="N50" i="6" s="1"/>
  <c r="N267" i="5"/>
  <c r="N51" i="6" s="1"/>
  <c r="N268" i="5"/>
  <c r="N52" i="6" s="1"/>
  <c r="N269" i="5"/>
  <c r="N270" i="5"/>
  <c r="N271" i="5"/>
  <c r="N272" i="5"/>
  <c r="N273" i="5"/>
  <c r="N274" i="5"/>
  <c r="N275" i="5"/>
  <c r="N276" i="5"/>
  <c r="N277" i="5"/>
  <c r="N278" i="5"/>
  <c r="N279" i="5"/>
  <c r="N280" i="5"/>
  <c r="N281" i="5"/>
  <c r="N282" i="5"/>
  <c r="N283" i="5"/>
  <c r="N284" i="5"/>
  <c r="N53" i="6" s="1"/>
  <c r="N285" i="5"/>
  <c r="N54" i="6" s="1"/>
  <c r="N286" i="5"/>
  <c r="N287" i="5"/>
  <c r="N288" i="5"/>
  <c r="N55" i="6" s="1"/>
  <c r="N289" i="5"/>
  <c r="N56" i="6" s="1"/>
  <c r="N290" i="5"/>
  <c r="N291" i="5"/>
  <c r="N292" i="5"/>
  <c r="N293" i="5"/>
  <c r="N294" i="5"/>
  <c r="N295" i="5"/>
  <c r="N296" i="5"/>
  <c r="N297" i="5"/>
  <c r="N298" i="5"/>
  <c r="N299" i="5"/>
  <c r="N300" i="5"/>
  <c r="N57" i="6" s="1"/>
  <c r="N301" i="5"/>
  <c r="N302" i="5"/>
  <c r="N303" i="5"/>
  <c r="N304" i="5"/>
  <c r="N58" i="6" s="1"/>
  <c r="N305" i="5"/>
  <c r="N59" i="6" s="1"/>
  <c r="N306" i="5"/>
  <c r="N307" i="5"/>
  <c r="N308" i="5"/>
  <c r="N309" i="5"/>
  <c r="N310" i="5"/>
  <c r="N311" i="5"/>
  <c r="N60" i="6" s="1"/>
  <c r="N312" i="5"/>
  <c r="N61" i="6" s="1"/>
  <c r="N313" i="5"/>
  <c r="N62" i="6" s="1"/>
  <c r="N63" i="6"/>
  <c r="N315" i="5"/>
  <c r="N64" i="6" s="1"/>
  <c r="N316" i="5"/>
  <c r="N65" i="6" s="1"/>
  <c r="N317" i="5"/>
  <c r="N66" i="6" s="1"/>
  <c r="N318" i="5"/>
  <c r="N319" i="5"/>
  <c r="N320" i="5"/>
  <c r="N321" i="5"/>
  <c r="N322" i="5"/>
  <c r="N323" i="5"/>
  <c r="N324" i="5"/>
  <c r="N325" i="5"/>
  <c r="N67" i="6" s="1"/>
  <c r="N326" i="5"/>
  <c r="N327" i="5"/>
  <c r="N328" i="5"/>
  <c r="N329" i="5"/>
  <c r="N330" i="5"/>
  <c r="N331" i="5"/>
  <c r="N332" i="5"/>
  <c r="N68" i="6" s="1"/>
  <c r="N333" i="5"/>
  <c r="N69" i="6" s="1"/>
  <c r="N334" i="5"/>
  <c r="N335" i="5"/>
  <c r="N336" i="5"/>
  <c r="N337" i="5"/>
  <c r="N338" i="5"/>
  <c r="N70" i="6" s="1"/>
  <c r="N339" i="5"/>
  <c r="N71" i="6" s="1"/>
  <c r="N340" i="5"/>
  <c r="N341" i="5"/>
  <c r="N72" i="6" s="1"/>
  <c r="N342" i="5"/>
  <c r="N343" i="5"/>
  <c r="N344" i="5"/>
  <c r="N345" i="5"/>
  <c r="N346" i="5"/>
  <c r="N347" i="5"/>
  <c r="N348" i="5"/>
  <c r="N349" i="5"/>
  <c r="N350" i="5"/>
  <c r="N351" i="5"/>
  <c r="N352" i="5"/>
  <c r="N353" i="5"/>
  <c r="N354" i="5"/>
  <c r="N355" i="5"/>
  <c r="N73" i="6" s="1"/>
  <c r="N356" i="5"/>
  <c r="N74" i="6" s="1"/>
  <c r="N357" i="5"/>
  <c r="N75" i="6" s="1"/>
  <c r="N358" i="5"/>
  <c r="N76" i="6" s="1"/>
  <c r="N359" i="5"/>
  <c r="N77" i="6" s="1"/>
  <c r="N360" i="5"/>
  <c r="N78" i="6" s="1"/>
  <c r="N361" i="5"/>
  <c r="N79" i="6" s="1"/>
  <c r="N362" i="5"/>
  <c r="N80" i="6" s="1"/>
  <c r="N363" i="5"/>
  <c r="N81" i="6" s="1"/>
  <c r="N364" i="5"/>
  <c r="N82" i="6" s="1"/>
  <c r="N365" i="5"/>
  <c r="N83" i="6" s="1"/>
  <c r="N366" i="5"/>
  <c r="N84" i="6" s="1"/>
  <c r="N367" i="5"/>
  <c r="N368" i="5"/>
  <c r="N85" i="6" s="1"/>
  <c r="N369" i="5"/>
  <c r="N86" i="6" s="1"/>
  <c r="N370" i="5"/>
  <c r="N87" i="6" s="1"/>
  <c r="N371" i="5"/>
  <c r="N88" i="6" s="1"/>
  <c r="N372" i="5"/>
  <c r="N89" i="6" s="1"/>
  <c r="N373" i="5"/>
  <c r="N374" i="5"/>
  <c r="N375" i="5"/>
  <c r="N376" i="5"/>
  <c r="N377" i="5"/>
  <c r="N378" i="5"/>
  <c r="N379" i="5"/>
  <c r="N380" i="5"/>
  <c r="N381" i="5"/>
  <c r="N382" i="5"/>
  <c r="N383" i="5"/>
  <c r="N90" i="6" s="1"/>
  <c r="N384" i="5"/>
  <c r="N385" i="5"/>
  <c r="N91" i="6" s="1"/>
  <c r="N386" i="5"/>
  <c r="N92" i="6" s="1"/>
  <c r="N387" i="5"/>
  <c r="N388" i="5"/>
  <c r="N389" i="5"/>
  <c r="N390" i="5"/>
  <c r="N391" i="5"/>
  <c r="N392" i="5"/>
  <c r="N93" i="6" s="1"/>
  <c r="N393" i="5"/>
  <c r="N94" i="6" s="1"/>
  <c r="N394" i="5"/>
  <c r="N395" i="5"/>
  <c r="N396" i="5"/>
  <c r="N397" i="5"/>
  <c r="N398" i="5"/>
  <c r="N399" i="5"/>
  <c r="N400" i="5"/>
  <c r="N401" i="5"/>
  <c r="N402" i="5"/>
  <c r="N403" i="5"/>
  <c r="N404" i="5"/>
  <c r="N405" i="5"/>
  <c r="M7" i="5"/>
  <c r="M7" i="6" s="1"/>
  <c r="M8" i="5"/>
  <c r="M8" i="6" s="1"/>
  <c r="M9" i="5"/>
  <c r="M9" i="6" s="1"/>
  <c r="M10" i="5"/>
  <c r="M11" i="5"/>
  <c r="M12" i="5"/>
  <c r="M10" i="6" s="1"/>
  <c r="M13" i="5"/>
  <c r="M11" i="6" s="1"/>
  <c r="M14" i="5"/>
  <c r="M15" i="5"/>
  <c r="M16" i="5"/>
  <c r="M17" i="5"/>
  <c r="M18" i="5"/>
  <c r="M19" i="5"/>
  <c r="M20" i="5"/>
  <c r="M21" i="5"/>
  <c r="M22" i="5"/>
  <c r="M23" i="5"/>
  <c r="M24" i="5"/>
  <c r="M25" i="5"/>
  <c r="M26" i="5"/>
  <c r="M27" i="5"/>
  <c r="M12" i="6" s="1"/>
  <c r="M28" i="5"/>
  <c r="M13" i="6" s="1"/>
  <c r="M29" i="5"/>
  <c r="M14" i="6" s="1"/>
  <c r="M30" i="5"/>
  <c r="M15" i="6" s="1"/>
  <c r="M31" i="5"/>
  <c r="M16" i="6" s="1"/>
  <c r="M32" i="5"/>
  <c r="M17" i="6" s="1"/>
  <c r="M33" i="5"/>
  <c r="M18" i="6" s="1"/>
  <c r="M34" i="5"/>
  <c r="M19" i="6" s="1"/>
  <c r="M35" i="5"/>
  <c r="M20" i="6" s="1"/>
  <c r="M36" i="5"/>
  <c r="M37" i="5"/>
  <c r="M21" i="6" s="1"/>
  <c r="M38" i="5"/>
  <c r="M39" i="5"/>
  <c r="M40" i="5"/>
  <c r="M22" i="6" s="1"/>
  <c r="M41" i="5"/>
  <c r="M23" i="6" s="1"/>
  <c r="M42" i="5"/>
  <c r="M43" i="5"/>
  <c r="M44" i="5"/>
  <c r="M45" i="5"/>
  <c r="M46" i="5"/>
  <c r="M24" i="6" s="1"/>
  <c r="M47" i="5"/>
  <c r="M25" i="6" s="1"/>
  <c r="M48" i="5"/>
  <c r="M26" i="6" s="1"/>
  <c r="M49" i="5"/>
  <c r="M27" i="6" s="1"/>
  <c r="M50" i="5"/>
  <c r="M51" i="5"/>
  <c r="M52" i="5"/>
  <c r="M53" i="5"/>
  <c r="M54" i="5"/>
  <c r="M55" i="5"/>
  <c r="M28" i="6" s="1"/>
  <c r="M56" i="5"/>
  <c r="M57" i="5"/>
  <c r="M58" i="5"/>
  <c r="M59" i="5"/>
  <c r="M60" i="5"/>
  <c r="M61" i="5"/>
  <c r="M62" i="5"/>
  <c r="M29" i="6" s="1"/>
  <c r="M63" i="5"/>
  <c r="M64" i="5"/>
  <c r="M65" i="5"/>
  <c r="M66" i="5"/>
  <c r="M67" i="5"/>
  <c r="M30" i="6" s="1"/>
  <c r="M68" i="5"/>
  <c r="M69" i="5"/>
  <c r="M70" i="5"/>
  <c r="M71" i="5"/>
  <c r="M72" i="5"/>
  <c r="M73" i="5"/>
  <c r="M74" i="5"/>
  <c r="M75" i="5"/>
  <c r="M76" i="5"/>
  <c r="M31" i="6" s="1"/>
  <c r="M77" i="5"/>
  <c r="M32" i="6" s="1"/>
  <c r="M78" i="5"/>
  <c r="M33" i="6" s="1"/>
  <c r="M79" i="5"/>
  <c r="M34" i="6" s="1"/>
  <c r="M80" i="5"/>
  <c r="M81" i="5"/>
  <c r="M82" i="5"/>
  <c r="M35" i="6" s="1"/>
  <c r="M83" i="5"/>
  <c r="M84" i="5"/>
  <c r="M85" i="5"/>
  <c r="M86" i="5"/>
  <c r="M87" i="5"/>
  <c r="M88" i="5"/>
  <c r="M89" i="5"/>
  <c r="M36" i="6" s="1"/>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37" i="6" s="1"/>
  <c r="M242" i="5"/>
  <c r="M243" i="5"/>
  <c r="M38" i="6" s="1"/>
  <c r="M244" i="5"/>
  <c r="M39" i="6" s="1"/>
  <c r="M245" i="5"/>
  <c r="M246" i="5"/>
  <c r="M247" i="5"/>
  <c r="M248" i="5"/>
  <c r="M249" i="5"/>
  <c r="M250" i="5"/>
  <c r="M251" i="5"/>
  <c r="M252" i="5"/>
  <c r="M253" i="5"/>
  <c r="M40" i="6" s="1"/>
  <c r="M254" i="5"/>
  <c r="M255" i="5"/>
  <c r="M256" i="5"/>
  <c r="M257" i="5"/>
  <c r="M41" i="6" s="1"/>
  <c r="M258" i="5"/>
  <c r="M42" i="6" s="1"/>
  <c r="M259" i="5"/>
  <c r="M43" i="6" s="1"/>
  <c r="M260" i="5"/>
  <c r="M44" i="6" s="1"/>
  <c r="M261" i="5"/>
  <c r="M45" i="6" s="1"/>
  <c r="M262" i="5"/>
  <c r="M46" i="6" s="1"/>
  <c r="M263" i="5"/>
  <c r="M47" i="6" s="1"/>
  <c r="M264" i="5"/>
  <c r="M48" i="6" s="1"/>
  <c r="M265" i="5"/>
  <c r="M49" i="6" s="1"/>
  <c r="M266" i="5"/>
  <c r="M50" i="6" s="1"/>
  <c r="M267" i="5"/>
  <c r="M51" i="6" s="1"/>
  <c r="M268" i="5"/>
  <c r="M52" i="6" s="1"/>
  <c r="M269" i="5"/>
  <c r="M270" i="5"/>
  <c r="M271" i="5"/>
  <c r="M272" i="5"/>
  <c r="M273" i="5"/>
  <c r="M274" i="5"/>
  <c r="M275" i="5"/>
  <c r="M276" i="5"/>
  <c r="M277" i="5"/>
  <c r="M278" i="5"/>
  <c r="M279" i="5"/>
  <c r="M280" i="5"/>
  <c r="M281" i="5"/>
  <c r="M282" i="5"/>
  <c r="M283" i="5"/>
  <c r="M284" i="5"/>
  <c r="M53" i="6" s="1"/>
  <c r="M285" i="5"/>
  <c r="M54" i="6" s="1"/>
  <c r="M286" i="5"/>
  <c r="M287" i="5"/>
  <c r="M288" i="5"/>
  <c r="M55" i="6" s="1"/>
  <c r="M289" i="5"/>
  <c r="M56" i="6" s="1"/>
  <c r="M290" i="5"/>
  <c r="M291" i="5"/>
  <c r="M292" i="5"/>
  <c r="M293" i="5"/>
  <c r="M294" i="5"/>
  <c r="M295" i="5"/>
  <c r="M296" i="5"/>
  <c r="M297" i="5"/>
  <c r="M298" i="5"/>
  <c r="M299" i="5"/>
  <c r="M300" i="5"/>
  <c r="M57" i="6" s="1"/>
  <c r="M301" i="5"/>
  <c r="M302" i="5"/>
  <c r="M303" i="5"/>
  <c r="M304" i="5"/>
  <c r="M58" i="6" s="1"/>
  <c r="M305" i="5"/>
  <c r="M59" i="6" s="1"/>
  <c r="M306" i="5"/>
  <c r="M307" i="5"/>
  <c r="M308" i="5"/>
  <c r="M309" i="5"/>
  <c r="M310" i="5"/>
  <c r="M311" i="5"/>
  <c r="M60" i="6" s="1"/>
  <c r="M312" i="5"/>
  <c r="M61" i="6" s="1"/>
  <c r="M313" i="5"/>
  <c r="M62" i="6" s="1"/>
  <c r="M314" i="5"/>
  <c r="M63" i="6" s="1"/>
  <c r="M315" i="5"/>
  <c r="M64" i="6" s="1"/>
  <c r="M316" i="5"/>
  <c r="M65" i="6" s="1"/>
  <c r="M317" i="5"/>
  <c r="M66" i="6" s="1"/>
  <c r="M318" i="5"/>
  <c r="M319" i="5"/>
  <c r="M320" i="5"/>
  <c r="M321" i="5"/>
  <c r="M322" i="5"/>
  <c r="M323" i="5"/>
  <c r="M324" i="5"/>
  <c r="M325" i="5"/>
  <c r="M67" i="6" s="1"/>
  <c r="M326" i="5"/>
  <c r="M327" i="5"/>
  <c r="M328" i="5"/>
  <c r="M329" i="5"/>
  <c r="M330" i="5"/>
  <c r="M331" i="5"/>
  <c r="M332" i="5"/>
  <c r="M68" i="6" s="1"/>
  <c r="M333" i="5"/>
  <c r="M69" i="6" s="1"/>
  <c r="M334" i="5"/>
  <c r="M335" i="5"/>
  <c r="M336" i="5"/>
  <c r="M337" i="5"/>
  <c r="M338" i="5"/>
  <c r="M70" i="6" s="1"/>
  <c r="M339" i="5"/>
  <c r="M71" i="6" s="1"/>
  <c r="M340" i="5"/>
  <c r="M341" i="5"/>
  <c r="M72" i="6" s="1"/>
  <c r="M342" i="5"/>
  <c r="M343" i="5"/>
  <c r="M344" i="5"/>
  <c r="M345" i="5"/>
  <c r="M346" i="5"/>
  <c r="M347" i="5"/>
  <c r="M348" i="5"/>
  <c r="M349" i="5"/>
  <c r="M350" i="5"/>
  <c r="M351" i="5"/>
  <c r="M352" i="5"/>
  <c r="M353" i="5"/>
  <c r="M354" i="5"/>
  <c r="M355" i="5"/>
  <c r="M73" i="6" s="1"/>
  <c r="M356" i="5"/>
  <c r="M74" i="6" s="1"/>
  <c r="M357" i="5"/>
  <c r="M75" i="6" s="1"/>
  <c r="M358" i="5"/>
  <c r="M76" i="6" s="1"/>
  <c r="M359" i="5"/>
  <c r="M77" i="6" s="1"/>
  <c r="M360" i="5"/>
  <c r="M78" i="6" s="1"/>
  <c r="M361" i="5"/>
  <c r="M79" i="6" s="1"/>
  <c r="M362" i="5"/>
  <c r="M80" i="6" s="1"/>
  <c r="M363" i="5"/>
  <c r="M81" i="6" s="1"/>
  <c r="M364" i="5"/>
  <c r="M82" i="6" s="1"/>
  <c r="M365" i="5"/>
  <c r="M83" i="6" s="1"/>
  <c r="M366" i="5"/>
  <c r="M84" i="6" s="1"/>
  <c r="M367" i="5"/>
  <c r="M368" i="5"/>
  <c r="M85" i="6" s="1"/>
  <c r="M369" i="5"/>
  <c r="M86" i="6" s="1"/>
  <c r="M370" i="5"/>
  <c r="M87" i="6" s="1"/>
  <c r="M371" i="5"/>
  <c r="M88" i="6" s="1"/>
  <c r="M372" i="5"/>
  <c r="M89" i="6" s="1"/>
  <c r="M373" i="5"/>
  <c r="M374" i="5"/>
  <c r="M375" i="5"/>
  <c r="M376" i="5"/>
  <c r="M377" i="5"/>
  <c r="M378" i="5"/>
  <c r="M379" i="5"/>
  <c r="M380" i="5"/>
  <c r="M381" i="5"/>
  <c r="M382" i="5"/>
  <c r="M383" i="5"/>
  <c r="M90" i="6" s="1"/>
  <c r="M384" i="5"/>
  <c r="M385" i="5"/>
  <c r="M91" i="6" s="1"/>
  <c r="M386" i="5"/>
  <c r="M92" i="6" s="1"/>
  <c r="M387" i="5"/>
  <c r="M388" i="5"/>
  <c r="M389" i="5"/>
  <c r="M390" i="5"/>
  <c r="M391" i="5"/>
  <c r="M392" i="5"/>
  <c r="M93" i="6" s="1"/>
  <c r="M393" i="5"/>
  <c r="M94" i="6" s="1"/>
  <c r="M394" i="5"/>
  <c r="M395" i="5"/>
  <c r="M396" i="5"/>
  <c r="M397" i="5"/>
  <c r="M398" i="5"/>
  <c r="M399" i="5"/>
  <c r="M400" i="5"/>
  <c r="M401" i="5"/>
  <c r="M402" i="5"/>
  <c r="M403" i="5"/>
  <c r="M404" i="5"/>
  <c r="M405" i="5"/>
  <c r="L7" i="5"/>
  <c r="L7" i="6" s="1"/>
  <c r="L8" i="5"/>
  <c r="L8" i="6" s="1"/>
  <c r="L9" i="5"/>
  <c r="L9" i="6" s="1"/>
  <c r="L10" i="5"/>
  <c r="L11" i="5"/>
  <c r="L12" i="5"/>
  <c r="L10" i="6" s="1"/>
  <c r="L13" i="5"/>
  <c r="L11" i="6" s="1"/>
  <c r="L14" i="5"/>
  <c r="L15" i="5"/>
  <c r="L16" i="5"/>
  <c r="L17" i="5"/>
  <c r="L18" i="5"/>
  <c r="L19" i="5"/>
  <c r="L20" i="5"/>
  <c r="L21" i="5"/>
  <c r="L22" i="5"/>
  <c r="L23" i="5"/>
  <c r="L24" i="5"/>
  <c r="L25" i="5"/>
  <c r="L26" i="5"/>
  <c r="L27" i="5"/>
  <c r="L12" i="6" s="1"/>
  <c r="L28" i="5"/>
  <c r="L13" i="6" s="1"/>
  <c r="L29" i="5"/>
  <c r="L14" i="6" s="1"/>
  <c r="L30" i="5"/>
  <c r="L15" i="6" s="1"/>
  <c r="L31" i="5"/>
  <c r="L16" i="6" s="1"/>
  <c r="L32" i="5"/>
  <c r="L17" i="6" s="1"/>
  <c r="L33" i="5"/>
  <c r="L18" i="6" s="1"/>
  <c r="L34" i="5"/>
  <c r="L19" i="6" s="1"/>
  <c r="L35" i="5"/>
  <c r="L20" i="6" s="1"/>
  <c r="L36" i="5"/>
  <c r="L37" i="5"/>
  <c r="L21" i="6" s="1"/>
  <c r="L38" i="5"/>
  <c r="L39" i="5"/>
  <c r="L40" i="5"/>
  <c r="L22" i="6" s="1"/>
  <c r="L41" i="5"/>
  <c r="L23" i="6" s="1"/>
  <c r="L42" i="5"/>
  <c r="L43" i="5"/>
  <c r="L44" i="5"/>
  <c r="L45" i="5"/>
  <c r="L46" i="5"/>
  <c r="L24" i="6" s="1"/>
  <c r="L47" i="5"/>
  <c r="L25" i="6" s="1"/>
  <c r="L48" i="5"/>
  <c r="L26" i="6" s="1"/>
  <c r="L49" i="5"/>
  <c r="L27" i="6" s="1"/>
  <c r="L50" i="5"/>
  <c r="L51" i="5"/>
  <c r="L52" i="5"/>
  <c r="L53" i="5"/>
  <c r="L54" i="5"/>
  <c r="L55" i="5"/>
  <c r="L28" i="6" s="1"/>
  <c r="L56" i="5"/>
  <c r="L57" i="5"/>
  <c r="L58" i="5"/>
  <c r="L59" i="5"/>
  <c r="L60" i="5"/>
  <c r="L61" i="5"/>
  <c r="L62" i="5"/>
  <c r="L29" i="6" s="1"/>
  <c r="L63" i="5"/>
  <c r="L64" i="5"/>
  <c r="L65" i="5"/>
  <c r="L66" i="5"/>
  <c r="L67" i="5"/>
  <c r="L30" i="6" s="1"/>
  <c r="L68" i="5"/>
  <c r="L69" i="5"/>
  <c r="L70" i="5"/>
  <c r="L71" i="5"/>
  <c r="L72" i="5"/>
  <c r="L73" i="5"/>
  <c r="L74" i="5"/>
  <c r="L75" i="5"/>
  <c r="L76" i="5"/>
  <c r="L31" i="6" s="1"/>
  <c r="L77" i="5"/>
  <c r="L32" i="6" s="1"/>
  <c r="L78" i="5"/>
  <c r="L33" i="6" s="1"/>
  <c r="L79" i="5"/>
  <c r="L34" i="6" s="1"/>
  <c r="L80" i="5"/>
  <c r="L81" i="5"/>
  <c r="L82" i="5"/>
  <c r="L35" i="6" s="1"/>
  <c r="L83" i="5"/>
  <c r="L84" i="5"/>
  <c r="L85" i="5"/>
  <c r="L86" i="5"/>
  <c r="L87" i="5"/>
  <c r="L88" i="5"/>
  <c r="L89" i="5"/>
  <c r="L36" i="6" s="1"/>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37" i="6" s="1"/>
  <c r="L242" i="5"/>
  <c r="L243" i="5"/>
  <c r="L38" i="6" s="1"/>
  <c r="L244" i="5"/>
  <c r="L39" i="6" s="1"/>
  <c r="L245" i="5"/>
  <c r="L246" i="5"/>
  <c r="L247" i="5"/>
  <c r="L248" i="5"/>
  <c r="L249" i="5"/>
  <c r="L250" i="5"/>
  <c r="L251" i="5"/>
  <c r="L252" i="5"/>
  <c r="L253" i="5"/>
  <c r="L40" i="6" s="1"/>
  <c r="L254" i="5"/>
  <c r="L255" i="5"/>
  <c r="L256" i="5"/>
  <c r="L257" i="5"/>
  <c r="L41" i="6" s="1"/>
  <c r="L258" i="5"/>
  <c r="L42" i="6" s="1"/>
  <c r="L259" i="5"/>
  <c r="L43" i="6" s="1"/>
  <c r="L260" i="5"/>
  <c r="L44" i="6" s="1"/>
  <c r="L261" i="5"/>
  <c r="L45" i="6" s="1"/>
  <c r="L262" i="5"/>
  <c r="L46" i="6" s="1"/>
  <c r="L263" i="5"/>
  <c r="L47" i="6" s="1"/>
  <c r="L264" i="5"/>
  <c r="L48" i="6" s="1"/>
  <c r="L265" i="5"/>
  <c r="L49" i="6" s="1"/>
  <c r="L266" i="5"/>
  <c r="L50" i="6" s="1"/>
  <c r="L267" i="5"/>
  <c r="L51" i="6" s="1"/>
  <c r="L268" i="5"/>
  <c r="L52" i="6" s="1"/>
  <c r="L269" i="5"/>
  <c r="L270" i="5"/>
  <c r="L271" i="5"/>
  <c r="L272" i="5"/>
  <c r="L273" i="5"/>
  <c r="L274" i="5"/>
  <c r="L275" i="5"/>
  <c r="L276" i="5"/>
  <c r="L277" i="5"/>
  <c r="L278" i="5"/>
  <c r="L279" i="5"/>
  <c r="L280" i="5"/>
  <c r="L281" i="5"/>
  <c r="L282" i="5"/>
  <c r="L283" i="5"/>
  <c r="L284" i="5"/>
  <c r="L53" i="6" s="1"/>
  <c r="L285" i="5"/>
  <c r="L54" i="6" s="1"/>
  <c r="L286" i="5"/>
  <c r="L287" i="5"/>
  <c r="L288" i="5"/>
  <c r="L55" i="6" s="1"/>
  <c r="L289" i="5"/>
  <c r="L56" i="6" s="1"/>
  <c r="L290" i="5"/>
  <c r="L291" i="5"/>
  <c r="L292" i="5"/>
  <c r="L293" i="5"/>
  <c r="L294" i="5"/>
  <c r="L295" i="5"/>
  <c r="L296" i="5"/>
  <c r="L297" i="5"/>
  <c r="L298" i="5"/>
  <c r="L299" i="5"/>
  <c r="L300" i="5"/>
  <c r="L57" i="6" s="1"/>
  <c r="L301" i="5"/>
  <c r="L302" i="5"/>
  <c r="L303" i="5"/>
  <c r="L304" i="5"/>
  <c r="L58" i="6" s="1"/>
  <c r="L305" i="5"/>
  <c r="L59" i="6" s="1"/>
  <c r="L306" i="5"/>
  <c r="L307" i="5"/>
  <c r="L308" i="5"/>
  <c r="L309" i="5"/>
  <c r="L310" i="5"/>
  <c r="L311" i="5"/>
  <c r="L60" i="6" s="1"/>
  <c r="L312" i="5"/>
  <c r="L61" i="6" s="1"/>
  <c r="L313" i="5"/>
  <c r="L62" i="6" s="1"/>
  <c r="L314" i="5"/>
  <c r="L63" i="6" s="1"/>
  <c r="L315" i="5"/>
  <c r="L64" i="6" s="1"/>
  <c r="L316" i="5"/>
  <c r="L65" i="6" s="1"/>
  <c r="L317" i="5"/>
  <c r="L66" i="6" s="1"/>
  <c r="L318" i="5"/>
  <c r="L319" i="5"/>
  <c r="L320" i="5"/>
  <c r="L321" i="5"/>
  <c r="L322" i="5"/>
  <c r="L323" i="5"/>
  <c r="L324" i="5"/>
  <c r="L325" i="5"/>
  <c r="L67" i="6" s="1"/>
  <c r="L326" i="5"/>
  <c r="L327" i="5"/>
  <c r="L328" i="5"/>
  <c r="L329" i="5"/>
  <c r="L330" i="5"/>
  <c r="L331" i="5"/>
  <c r="L332" i="5"/>
  <c r="L68" i="6" s="1"/>
  <c r="L333" i="5"/>
  <c r="L69" i="6" s="1"/>
  <c r="L334" i="5"/>
  <c r="L335" i="5"/>
  <c r="L336" i="5"/>
  <c r="L337" i="5"/>
  <c r="L338" i="5"/>
  <c r="L70" i="6" s="1"/>
  <c r="L339" i="5"/>
  <c r="L71" i="6" s="1"/>
  <c r="L340" i="5"/>
  <c r="L341" i="5"/>
  <c r="L72" i="6" s="1"/>
  <c r="L342" i="5"/>
  <c r="L343" i="5"/>
  <c r="L344" i="5"/>
  <c r="L345" i="5"/>
  <c r="L346" i="5"/>
  <c r="L347" i="5"/>
  <c r="L348" i="5"/>
  <c r="L349" i="5"/>
  <c r="L350" i="5"/>
  <c r="L351" i="5"/>
  <c r="L352" i="5"/>
  <c r="L353" i="5"/>
  <c r="L354" i="5"/>
  <c r="L355" i="5"/>
  <c r="L73" i="6" s="1"/>
  <c r="L356" i="5"/>
  <c r="L74" i="6" s="1"/>
  <c r="L357" i="5"/>
  <c r="L75" i="6" s="1"/>
  <c r="L358" i="5"/>
  <c r="L76" i="6" s="1"/>
  <c r="L359" i="5"/>
  <c r="L77" i="6" s="1"/>
  <c r="L360" i="5"/>
  <c r="L78" i="6" s="1"/>
  <c r="L361" i="5"/>
  <c r="L79" i="6" s="1"/>
  <c r="L362" i="5"/>
  <c r="L80" i="6" s="1"/>
  <c r="L363" i="5"/>
  <c r="L81" i="6" s="1"/>
  <c r="L364" i="5"/>
  <c r="L82" i="6" s="1"/>
  <c r="L365" i="5"/>
  <c r="L83" i="6" s="1"/>
  <c r="L366" i="5"/>
  <c r="L84" i="6" s="1"/>
  <c r="L367" i="5"/>
  <c r="L368" i="5"/>
  <c r="L85" i="6" s="1"/>
  <c r="L369" i="5"/>
  <c r="L86" i="6" s="1"/>
  <c r="L370" i="5"/>
  <c r="L87" i="6" s="1"/>
  <c r="L371" i="5"/>
  <c r="L88" i="6" s="1"/>
  <c r="L372" i="5"/>
  <c r="L89" i="6" s="1"/>
  <c r="L373" i="5"/>
  <c r="L374" i="5"/>
  <c r="L375" i="5"/>
  <c r="L376" i="5"/>
  <c r="L377" i="5"/>
  <c r="L378" i="5"/>
  <c r="L379" i="5"/>
  <c r="L380" i="5"/>
  <c r="L381" i="5"/>
  <c r="L382" i="5"/>
  <c r="L383" i="5"/>
  <c r="L90" i="6" s="1"/>
  <c r="L384" i="5"/>
  <c r="L385" i="5"/>
  <c r="L91" i="6" s="1"/>
  <c r="L386" i="5"/>
  <c r="L92" i="6" s="1"/>
  <c r="L387" i="5"/>
  <c r="L388" i="5"/>
  <c r="L389" i="5"/>
  <c r="L390" i="5"/>
  <c r="L391" i="5"/>
  <c r="L392" i="5"/>
  <c r="L93" i="6" s="1"/>
  <c r="L393" i="5"/>
  <c r="L94" i="6" s="1"/>
  <c r="L394" i="5"/>
  <c r="L395" i="5"/>
  <c r="L396" i="5"/>
  <c r="L397" i="5"/>
  <c r="L398" i="5"/>
  <c r="L399" i="5"/>
  <c r="L400" i="5"/>
  <c r="L401" i="5"/>
  <c r="L402" i="5"/>
  <c r="L403" i="5"/>
  <c r="L404" i="5"/>
  <c r="L405" i="5"/>
  <c r="K7" i="5"/>
  <c r="K7" i="6" s="1"/>
  <c r="K8" i="5"/>
  <c r="K8" i="6" s="1"/>
  <c r="K9" i="5"/>
  <c r="K9" i="6" s="1"/>
  <c r="K10" i="5"/>
  <c r="K11" i="5"/>
  <c r="K12" i="5"/>
  <c r="K10" i="6" s="1"/>
  <c r="K13" i="5"/>
  <c r="K11" i="6" s="1"/>
  <c r="K14" i="5"/>
  <c r="K15" i="5"/>
  <c r="K16" i="5"/>
  <c r="K17" i="5"/>
  <c r="K18" i="5"/>
  <c r="K19" i="5"/>
  <c r="K20" i="5"/>
  <c r="K21" i="5"/>
  <c r="K22" i="5"/>
  <c r="K23" i="5"/>
  <c r="K24" i="5"/>
  <c r="K25" i="5"/>
  <c r="K26" i="5"/>
  <c r="K27" i="5"/>
  <c r="K12" i="6" s="1"/>
  <c r="K28" i="5"/>
  <c r="K13" i="6" s="1"/>
  <c r="K29" i="5"/>
  <c r="K14" i="6" s="1"/>
  <c r="K30" i="5"/>
  <c r="K15" i="6" s="1"/>
  <c r="K31" i="5"/>
  <c r="K16" i="6" s="1"/>
  <c r="K32" i="5"/>
  <c r="K17" i="6" s="1"/>
  <c r="K33" i="5"/>
  <c r="K18" i="6" s="1"/>
  <c r="K34" i="5"/>
  <c r="K19" i="6" s="1"/>
  <c r="K35" i="5"/>
  <c r="K20" i="6" s="1"/>
  <c r="K36" i="5"/>
  <c r="K37" i="5"/>
  <c r="K21" i="6" s="1"/>
  <c r="K38" i="5"/>
  <c r="K39" i="5"/>
  <c r="K40" i="5"/>
  <c r="K22" i="6" s="1"/>
  <c r="K41" i="5"/>
  <c r="K23" i="6" s="1"/>
  <c r="K42" i="5"/>
  <c r="K43" i="5"/>
  <c r="K44" i="5"/>
  <c r="K45" i="5"/>
  <c r="K46" i="5"/>
  <c r="K24" i="6" s="1"/>
  <c r="K47" i="5"/>
  <c r="K25" i="6" s="1"/>
  <c r="K48" i="5"/>
  <c r="K26" i="6" s="1"/>
  <c r="K49" i="5"/>
  <c r="K27" i="6" s="1"/>
  <c r="K50" i="5"/>
  <c r="K51" i="5"/>
  <c r="K52" i="5"/>
  <c r="K53" i="5"/>
  <c r="K54" i="5"/>
  <c r="K55" i="5"/>
  <c r="K28" i="6" s="1"/>
  <c r="K56" i="5"/>
  <c r="K57" i="5"/>
  <c r="K58" i="5"/>
  <c r="K59" i="5"/>
  <c r="K60" i="5"/>
  <c r="K61" i="5"/>
  <c r="K62" i="5"/>
  <c r="K29" i="6" s="1"/>
  <c r="K63" i="5"/>
  <c r="K64" i="5"/>
  <c r="K65" i="5"/>
  <c r="K66" i="5"/>
  <c r="K67" i="5"/>
  <c r="K30" i="6" s="1"/>
  <c r="K68" i="5"/>
  <c r="K69" i="5"/>
  <c r="K70" i="5"/>
  <c r="K71" i="5"/>
  <c r="K72" i="5"/>
  <c r="K73" i="5"/>
  <c r="K74" i="5"/>
  <c r="K75" i="5"/>
  <c r="K76" i="5"/>
  <c r="K31" i="6" s="1"/>
  <c r="K77" i="5"/>
  <c r="K32" i="6" s="1"/>
  <c r="K78" i="5"/>
  <c r="K33" i="6" s="1"/>
  <c r="K79" i="5"/>
  <c r="K34" i="6" s="1"/>
  <c r="K80" i="5"/>
  <c r="K81" i="5"/>
  <c r="K82" i="5"/>
  <c r="K35" i="6" s="1"/>
  <c r="K83" i="5"/>
  <c r="K84" i="5"/>
  <c r="K85" i="5"/>
  <c r="K86" i="5"/>
  <c r="K87" i="5"/>
  <c r="K88" i="5"/>
  <c r="K89" i="5"/>
  <c r="K36" i="6" s="1"/>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37" i="6" s="1"/>
  <c r="K242" i="5"/>
  <c r="K243" i="5"/>
  <c r="K38" i="6" s="1"/>
  <c r="K244" i="5"/>
  <c r="K39" i="6" s="1"/>
  <c r="K245" i="5"/>
  <c r="K246" i="5"/>
  <c r="K247" i="5"/>
  <c r="K248" i="5"/>
  <c r="K249" i="5"/>
  <c r="K250" i="5"/>
  <c r="K251" i="5"/>
  <c r="K252" i="5"/>
  <c r="K253" i="5"/>
  <c r="K40" i="6" s="1"/>
  <c r="K254" i="5"/>
  <c r="K255" i="5"/>
  <c r="K256" i="5"/>
  <c r="K257" i="5"/>
  <c r="K41" i="6" s="1"/>
  <c r="K258" i="5"/>
  <c r="K42" i="6" s="1"/>
  <c r="K259" i="5"/>
  <c r="K43" i="6" s="1"/>
  <c r="K260" i="5"/>
  <c r="K44" i="6" s="1"/>
  <c r="K261" i="5"/>
  <c r="K45" i="6" s="1"/>
  <c r="K262" i="5"/>
  <c r="K46" i="6" s="1"/>
  <c r="K263" i="5"/>
  <c r="K47" i="6" s="1"/>
  <c r="K264" i="5"/>
  <c r="K48" i="6" s="1"/>
  <c r="K265" i="5"/>
  <c r="K49" i="6" s="1"/>
  <c r="K266" i="5"/>
  <c r="K50" i="6" s="1"/>
  <c r="K267" i="5"/>
  <c r="K51" i="6" s="1"/>
  <c r="K268" i="5"/>
  <c r="K52" i="6" s="1"/>
  <c r="K269" i="5"/>
  <c r="K270" i="5"/>
  <c r="K271" i="5"/>
  <c r="K272" i="5"/>
  <c r="K273" i="5"/>
  <c r="K274" i="5"/>
  <c r="K275" i="5"/>
  <c r="K276" i="5"/>
  <c r="K277" i="5"/>
  <c r="K278" i="5"/>
  <c r="K279" i="5"/>
  <c r="K280" i="5"/>
  <c r="K281" i="5"/>
  <c r="K282" i="5"/>
  <c r="K283" i="5"/>
  <c r="K284" i="5"/>
  <c r="K53" i="6" s="1"/>
  <c r="K285" i="5"/>
  <c r="K54" i="6" s="1"/>
  <c r="K286" i="5"/>
  <c r="K287" i="5"/>
  <c r="K288" i="5"/>
  <c r="K55" i="6" s="1"/>
  <c r="K289" i="5"/>
  <c r="K56" i="6" s="1"/>
  <c r="K290" i="5"/>
  <c r="K291" i="5"/>
  <c r="K292" i="5"/>
  <c r="K293" i="5"/>
  <c r="K294" i="5"/>
  <c r="K295" i="5"/>
  <c r="K296" i="5"/>
  <c r="K297" i="5"/>
  <c r="K298" i="5"/>
  <c r="K299" i="5"/>
  <c r="K300" i="5"/>
  <c r="K57" i="6" s="1"/>
  <c r="K301" i="5"/>
  <c r="K302" i="5"/>
  <c r="K303" i="5"/>
  <c r="K304" i="5"/>
  <c r="K58" i="6" s="1"/>
  <c r="K305" i="5"/>
  <c r="K59" i="6" s="1"/>
  <c r="K306" i="5"/>
  <c r="K307" i="5"/>
  <c r="K308" i="5"/>
  <c r="K309" i="5"/>
  <c r="K310" i="5"/>
  <c r="K311" i="5"/>
  <c r="K60" i="6" s="1"/>
  <c r="K312" i="5"/>
  <c r="K61" i="6" s="1"/>
  <c r="K313" i="5"/>
  <c r="K62" i="6" s="1"/>
  <c r="K314" i="5"/>
  <c r="K63" i="6" s="1"/>
  <c r="K315" i="5"/>
  <c r="K64" i="6" s="1"/>
  <c r="K316" i="5"/>
  <c r="K65" i="6" s="1"/>
  <c r="K317" i="5"/>
  <c r="K66" i="6" s="1"/>
  <c r="K318" i="5"/>
  <c r="K319" i="5"/>
  <c r="K320" i="5"/>
  <c r="K321" i="5"/>
  <c r="K322" i="5"/>
  <c r="K323" i="5"/>
  <c r="K324" i="5"/>
  <c r="K325" i="5"/>
  <c r="K67" i="6" s="1"/>
  <c r="K326" i="5"/>
  <c r="K327" i="5"/>
  <c r="K328" i="5"/>
  <c r="K329" i="5"/>
  <c r="K330" i="5"/>
  <c r="K331" i="5"/>
  <c r="K332" i="5"/>
  <c r="K68" i="6" s="1"/>
  <c r="K333" i="5"/>
  <c r="K69" i="6" s="1"/>
  <c r="K334" i="5"/>
  <c r="K335" i="5"/>
  <c r="K336" i="5"/>
  <c r="K337" i="5"/>
  <c r="K338" i="5"/>
  <c r="K70" i="6" s="1"/>
  <c r="K339" i="5"/>
  <c r="K71" i="6" s="1"/>
  <c r="K340" i="5"/>
  <c r="K341" i="5"/>
  <c r="K72" i="6" s="1"/>
  <c r="K342" i="5"/>
  <c r="K343" i="5"/>
  <c r="K344" i="5"/>
  <c r="K345" i="5"/>
  <c r="K346" i="5"/>
  <c r="K347" i="5"/>
  <c r="K348" i="5"/>
  <c r="K349" i="5"/>
  <c r="K350" i="5"/>
  <c r="K351" i="5"/>
  <c r="K352" i="5"/>
  <c r="K353" i="5"/>
  <c r="K354" i="5"/>
  <c r="K355" i="5"/>
  <c r="K73" i="6" s="1"/>
  <c r="K356" i="5"/>
  <c r="K74" i="6" s="1"/>
  <c r="K357" i="5"/>
  <c r="K75" i="6" s="1"/>
  <c r="K358" i="5"/>
  <c r="K76" i="6" s="1"/>
  <c r="K359" i="5"/>
  <c r="K77" i="6" s="1"/>
  <c r="K360" i="5"/>
  <c r="K78" i="6" s="1"/>
  <c r="K361" i="5"/>
  <c r="K79" i="6" s="1"/>
  <c r="K362" i="5"/>
  <c r="K80" i="6" s="1"/>
  <c r="K363" i="5"/>
  <c r="K81" i="6" s="1"/>
  <c r="K364" i="5"/>
  <c r="K82" i="6" s="1"/>
  <c r="K365" i="5"/>
  <c r="K83" i="6" s="1"/>
  <c r="K366" i="5"/>
  <c r="K84" i="6" s="1"/>
  <c r="K367" i="5"/>
  <c r="K368" i="5"/>
  <c r="K85" i="6" s="1"/>
  <c r="K369" i="5"/>
  <c r="K86" i="6" s="1"/>
  <c r="K370" i="5"/>
  <c r="K87" i="6" s="1"/>
  <c r="K371" i="5"/>
  <c r="K88" i="6" s="1"/>
  <c r="K372" i="5"/>
  <c r="K89" i="6" s="1"/>
  <c r="K373" i="5"/>
  <c r="K374" i="5"/>
  <c r="K375" i="5"/>
  <c r="K376" i="5"/>
  <c r="K377" i="5"/>
  <c r="K378" i="5"/>
  <c r="K379" i="5"/>
  <c r="K380" i="5"/>
  <c r="K381" i="5"/>
  <c r="K382" i="5"/>
  <c r="K383" i="5"/>
  <c r="K90" i="6" s="1"/>
  <c r="K384" i="5"/>
  <c r="K385" i="5"/>
  <c r="K91" i="6" s="1"/>
  <c r="K386" i="5"/>
  <c r="K92" i="6" s="1"/>
  <c r="K387" i="5"/>
  <c r="K388" i="5"/>
  <c r="K389" i="5"/>
  <c r="K390" i="5"/>
  <c r="K391" i="5"/>
  <c r="K392" i="5"/>
  <c r="K93" i="6" s="1"/>
  <c r="K393" i="5"/>
  <c r="K94" i="6" s="1"/>
  <c r="K394" i="5"/>
  <c r="K395" i="5"/>
  <c r="K396" i="5"/>
  <c r="K397" i="5"/>
  <c r="K398" i="5"/>
  <c r="K399" i="5"/>
  <c r="K400" i="5"/>
  <c r="K401" i="5"/>
  <c r="K402" i="5"/>
  <c r="K403" i="5"/>
  <c r="K404" i="5"/>
  <c r="K405" i="5"/>
  <c r="J7" i="5"/>
  <c r="J7" i="6" s="1"/>
  <c r="J8" i="5"/>
  <c r="J8" i="6" s="1"/>
  <c r="J9" i="5"/>
  <c r="J9" i="6" s="1"/>
  <c r="J10" i="5"/>
  <c r="J11" i="5"/>
  <c r="J12" i="5"/>
  <c r="J10" i="6" s="1"/>
  <c r="J13" i="5"/>
  <c r="J11" i="6" s="1"/>
  <c r="J14" i="5"/>
  <c r="J15" i="5"/>
  <c r="J16" i="5"/>
  <c r="J17" i="5"/>
  <c r="J18" i="5"/>
  <c r="J19" i="5"/>
  <c r="J20" i="5"/>
  <c r="J21" i="5"/>
  <c r="J22" i="5"/>
  <c r="J23" i="5"/>
  <c r="J24" i="5"/>
  <c r="J25" i="5"/>
  <c r="J26" i="5"/>
  <c r="J27" i="5"/>
  <c r="J12" i="6" s="1"/>
  <c r="J28" i="5"/>
  <c r="J13" i="6" s="1"/>
  <c r="J29" i="5"/>
  <c r="J14" i="6" s="1"/>
  <c r="J30" i="5"/>
  <c r="J15" i="6" s="1"/>
  <c r="J31" i="5"/>
  <c r="J16" i="6" s="1"/>
  <c r="J32" i="5"/>
  <c r="J17" i="6" s="1"/>
  <c r="J33" i="5"/>
  <c r="J18" i="6" s="1"/>
  <c r="J34" i="5"/>
  <c r="J19" i="6" s="1"/>
  <c r="J35" i="5"/>
  <c r="J20" i="6" s="1"/>
  <c r="J36" i="5"/>
  <c r="J37" i="5"/>
  <c r="J21" i="6" s="1"/>
  <c r="J38" i="5"/>
  <c r="J39" i="5"/>
  <c r="J40" i="5"/>
  <c r="J22" i="6" s="1"/>
  <c r="J41" i="5"/>
  <c r="J23" i="6" s="1"/>
  <c r="J42" i="5"/>
  <c r="J43" i="5"/>
  <c r="J44" i="5"/>
  <c r="J45" i="5"/>
  <c r="J46" i="5"/>
  <c r="J24" i="6" s="1"/>
  <c r="J47" i="5"/>
  <c r="J25" i="6" s="1"/>
  <c r="J48" i="5"/>
  <c r="J26" i="6" s="1"/>
  <c r="J49" i="5"/>
  <c r="J27" i="6" s="1"/>
  <c r="J50" i="5"/>
  <c r="J51" i="5"/>
  <c r="J52" i="5"/>
  <c r="J53" i="5"/>
  <c r="J54" i="5"/>
  <c r="J55" i="5"/>
  <c r="J28" i="6" s="1"/>
  <c r="J56" i="5"/>
  <c r="J57" i="5"/>
  <c r="J58" i="5"/>
  <c r="J59" i="5"/>
  <c r="J60" i="5"/>
  <c r="J61" i="5"/>
  <c r="J62" i="5"/>
  <c r="J29" i="6" s="1"/>
  <c r="J63" i="5"/>
  <c r="J64" i="5"/>
  <c r="J65" i="5"/>
  <c r="J66" i="5"/>
  <c r="J67" i="5"/>
  <c r="J30" i="6" s="1"/>
  <c r="J68" i="5"/>
  <c r="J69" i="5"/>
  <c r="J70" i="5"/>
  <c r="J71" i="5"/>
  <c r="J72" i="5"/>
  <c r="J73" i="5"/>
  <c r="J74" i="5"/>
  <c r="J75" i="5"/>
  <c r="J76" i="5"/>
  <c r="J31" i="6" s="1"/>
  <c r="J77" i="5"/>
  <c r="J32" i="6" s="1"/>
  <c r="J78" i="5"/>
  <c r="J33" i="6" s="1"/>
  <c r="J79" i="5"/>
  <c r="J34" i="6" s="1"/>
  <c r="J80" i="5"/>
  <c r="J81" i="5"/>
  <c r="J82" i="5"/>
  <c r="J35" i="6" s="1"/>
  <c r="J83" i="5"/>
  <c r="J84" i="5"/>
  <c r="J85" i="5"/>
  <c r="J86" i="5"/>
  <c r="J87" i="5"/>
  <c r="J88" i="5"/>
  <c r="J89" i="5"/>
  <c r="J36" i="6" s="1"/>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37" i="6" s="1"/>
  <c r="J242" i="5"/>
  <c r="J243" i="5"/>
  <c r="J38" i="6" s="1"/>
  <c r="J244" i="5"/>
  <c r="J39" i="6" s="1"/>
  <c r="J245" i="5"/>
  <c r="J246" i="5"/>
  <c r="J247" i="5"/>
  <c r="J248" i="5"/>
  <c r="J249" i="5"/>
  <c r="J250" i="5"/>
  <c r="J251" i="5"/>
  <c r="J252" i="5"/>
  <c r="J253" i="5"/>
  <c r="J40" i="6" s="1"/>
  <c r="J254" i="5"/>
  <c r="J255" i="5"/>
  <c r="J256" i="5"/>
  <c r="J257" i="5"/>
  <c r="J41" i="6" s="1"/>
  <c r="J258" i="5"/>
  <c r="J42" i="6" s="1"/>
  <c r="J259" i="5"/>
  <c r="J43" i="6" s="1"/>
  <c r="J260" i="5"/>
  <c r="J44" i="6" s="1"/>
  <c r="J261" i="5"/>
  <c r="J45" i="6" s="1"/>
  <c r="J262" i="5"/>
  <c r="J46" i="6" s="1"/>
  <c r="J263" i="5"/>
  <c r="J47" i="6" s="1"/>
  <c r="J264" i="5"/>
  <c r="J48" i="6" s="1"/>
  <c r="J265" i="5"/>
  <c r="J49" i="6" s="1"/>
  <c r="J266" i="5"/>
  <c r="J50" i="6" s="1"/>
  <c r="J267" i="5"/>
  <c r="J51" i="6" s="1"/>
  <c r="J268" i="5"/>
  <c r="J52" i="6" s="1"/>
  <c r="J269" i="5"/>
  <c r="J270" i="5"/>
  <c r="J271" i="5"/>
  <c r="J272" i="5"/>
  <c r="J273" i="5"/>
  <c r="J274" i="5"/>
  <c r="J275" i="5"/>
  <c r="J276" i="5"/>
  <c r="J277" i="5"/>
  <c r="J278" i="5"/>
  <c r="J279" i="5"/>
  <c r="J280" i="5"/>
  <c r="J281" i="5"/>
  <c r="J282" i="5"/>
  <c r="J283" i="5"/>
  <c r="J284" i="5"/>
  <c r="J53" i="6" s="1"/>
  <c r="J285" i="5"/>
  <c r="J54" i="6" s="1"/>
  <c r="J286" i="5"/>
  <c r="J287" i="5"/>
  <c r="J288" i="5"/>
  <c r="J55" i="6" s="1"/>
  <c r="J289" i="5"/>
  <c r="J56" i="6" s="1"/>
  <c r="J290" i="5"/>
  <c r="J291" i="5"/>
  <c r="J292" i="5"/>
  <c r="J293" i="5"/>
  <c r="J294" i="5"/>
  <c r="J295" i="5"/>
  <c r="J296" i="5"/>
  <c r="J297" i="5"/>
  <c r="J298" i="5"/>
  <c r="J299" i="5"/>
  <c r="J300" i="5"/>
  <c r="J57" i="6" s="1"/>
  <c r="J301" i="5"/>
  <c r="J302" i="5"/>
  <c r="J303" i="5"/>
  <c r="J304" i="5"/>
  <c r="J58" i="6" s="1"/>
  <c r="J305" i="5"/>
  <c r="J59" i="6" s="1"/>
  <c r="J306" i="5"/>
  <c r="J307" i="5"/>
  <c r="J308" i="5"/>
  <c r="J309" i="5"/>
  <c r="J310" i="5"/>
  <c r="J311" i="5"/>
  <c r="J60" i="6" s="1"/>
  <c r="J312" i="5"/>
  <c r="J61" i="6" s="1"/>
  <c r="J313" i="5"/>
  <c r="J62" i="6" s="1"/>
  <c r="J314" i="5"/>
  <c r="J63" i="6" s="1"/>
  <c r="J315" i="5"/>
  <c r="J64" i="6" s="1"/>
  <c r="J316" i="5"/>
  <c r="J65" i="6" s="1"/>
  <c r="J317" i="5"/>
  <c r="J66" i="6" s="1"/>
  <c r="J318" i="5"/>
  <c r="J319" i="5"/>
  <c r="J320" i="5"/>
  <c r="J321" i="5"/>
  <c r="J322" i="5"/>
  <c r="J323" i="5"/>
  <c r="J324" i="5"/>
  <c r="J325" i="5"/>
  <c r="J67" i="6" s="1"/>
  <c r="J326" i="5"/>
  <c r="J327" i="5"/>
  <c r="J328" i="5"/>
  <c r="J329" i="5"/>
  <c r="J330" i="5"/>
  <c r="J331" i="5"/>
  <c r="J332" i="5"/>
  <c r="J68" i="6" s="1"/>
  <c r="J333" i="5"/>
  <c r="J69" i="6" s="1"/>
  <c r="J334" i="5"/>
  <c r="J335" i="5"/>
  <c r="J336" i="5"/>
  <c r="J337" i="5"/>
  <c r="J338" i="5"/>
  <c r="J70" i="6" s="1"/>
  <c r="J339" i="5"/>
  <c r="J71" i="6" s="1"/>
  <c r="J340" i="5"/>
  <c r="J341" i="5"/>
  <c r="J72" i="6" s="1"/>
  <c r="J342" i="5"/>
  <c r="J343" i="5"/>
  <c r="J344" i="5"/>
  <c r="J345" i="5"/>
  <c r="J346" i="5"/>
  <c r="J347" i="5"/>
  <c r="J348" i="5"/>
  <c r="J349" i="5"/>
  <c r="J350" i="5"/>
  <c r="J351" i="5"/>
  <c r="J352" i="5"/>
  <c r="J353" i="5"/>
  <c r="J354" i="5"/>
  <c r="J355" i="5"/>
  <c r="J73" i="6" s="1"/>
  <c r="J356" i="5"/>
  <c r="J74" i="6" s="1"/>
  <c r="J357" i="5"/>
  <c r="J75" i="6" s="1"/>
  <c r="J358" i="5"/>
  <c r="J76" i="6" s="1"/>
  <c r="J359" i="5"/>
  <c r="J77" i="6" s="1"/>
  <c r="J360" i="5"/>
  <c r="J78" i="6" s="1"/>
  <c r="J361" i="5"/>
  <c r="J79" i="6" s="1"/>
  <c r="J362" i="5"/>
  <c r="J80" i="6" s="1"/>
  <c r="J363" i="5"/>
  <c r="J81" i="6" s="1"/>
  <c r="J364" i="5"/>
  <c r="J82" i="6" s="1"/>
  <c r="J365" i="5"/>
  <c r="J83" i="6" s="1"/>
  <c r="J366" i="5"/>
  <c r="J84" i="6" s="1"/>
  <c r="J367" i="5"/>
  <c r="J368" i="5"/>
  <c r="J85" i="6" s="1"/>
  <c r="J369" i="5"/>
  <c r="J86" i="6" s="1"/>
  <c r="J370" i="5"/>
  <c r="J87" i="6" s="1"/>
  <c r="J371" i="5"/>
  <c r="J88" i="6" s="1"/>
  <c r="J372" i="5"/>
  <c r="J89" i="6" s="1"/>
  <c r="J373" i="5"/>
  <c r="J374" i="5"/>
  <c r="J375" i="5"/>
  <c r="J376" i="5"/>
  <c r="J377" i="5"/>
  <c r="J378" i="5"/>
  <c r="J379" i="5"/>
  <c r="J380" i="5"/>
  <c r="J381" i="5"/>
  <c r="J382" i="5"/>
  <c r="J383" i="5"/>
  <c r="J90" i="6" s="1"/>
  <c r="J384" i="5"/>
  <c r="J385" i="5"/>
  <c r="J91" i="6" s="1"/>
  <c r="J386" i="5"/>
  <c r="J92" i="6" s="1"/>
  <c r="J387" i="5"/>
  <c r="J388" i="5"/>
  <c r="J389" i="5"/>
  <c r="J390" i="5"/>
  <c r="J391" i="5"/>
  <c r="J392" i="5"/>
  <c r="J93" i="6" s="1"/>
  <c r="J393" i="5"/>
  <c r="J94" i="6" s="1"/>
  <c r="J394" i="5"/>
  <c r="J395" i="5"/>
  <c r="J396" i="5"/>
  <c r="J397" i="5"/>
  <c r="J398" i="5"/>
  <c r="J399" i="5"/>
  <c r="J400" i="5"/>
  <c r="J401" i="5"/>
  <c r="J402" i="5"/>
  <c r="J403" i="5"/>
  <c r="J404" i="5"/>
  <c r="J405" i="5"/>
  <c r="I7" i="5"/>
  <c r="I7" i="6" s="1"/>
  <c r="I8" i="5"/>
  <c r="I8" i="6" s="1"/>
  <c r="I9" i="5"/>
  <c r="I9" i="6" s="1"/>
  <c r="I10" i="5"/>
  <c r="I11" i="5"/>
  <c r="I12" i="5"/>
  <c r="I10" i="6" s="1"/>
  <c r="I13" i="5"/>
  <c r="I11" i="6" s="1"/>
  <c r="I14" i="5"/>
  <c r="I15" i="5"/>
  <c r="I16" i="5"/>
  <c r="I17" i="5"/>
  <c r="I18" i="5"/>
  <c r="I19" i="5"/>
  <c r="I20" i="5"/>
  <c r="I21" i="5"/>
  <c r="I22" i="5"/>
  <c r="I23" i="5"/>
  <c r="I24" i="5"/>
  <c r="I25" i="5"/>
  <c r="I26" i="5"/>
  <c r="I27" i="5"/>
  <c r="I12" i="6" s="1"/>
  <c r="I28" i="5"/>
  <c r="I13" i="6" s="1"/>
  <c r="I29" i="5"/>
  <c r="I14" i="6" s="1"/>
  <c r="I30" i="5"/>
  <c r="I15" i="6" s="1"/>
  <c r="I31" i="5"/>
  <c r="I16" i="6" s="1"/>
  <c r="I32" i="5"/>
  <c r="I17" i="6" s="1"/>
  <c r="I33" i="5"/>
  <c r="I18" i="6" s="1"/>
  <c r="I34" i="5"/>
  <c r="I19" i="6" s="1"/>
  <c r="I35" i="5"/>
  <c r="I20" i="6" s="1"/>
  <c r="I36" i="5"/>
  <c r="I37" i="5"/>
  <c r="I21" i="6" s="1"/>
  <c r="I38" i="5"/>
  <c r="I39" i="5"/>
  <c r="I40" i="5"/>
  <c r="I22" i="6" s="1"/>
  <c r="I41" i="5"/>
  <c r="I23" i="6" s="1"/>
  <c r="I42" i="5"/>
  <c r="I43" i="5"/>
  <c r="I44" i="5"/>
  <c r="I45" i="5"/>
  <c r="I46" i="5"/>
  <c r="I24" i="6" s="1"/>
  <c r="I47" i="5"/>
  <c r="I25" i="6" s="1"/>
  <c r="I48" i="5"/>
  <c r="I26" i="6" s="1"/>
  <c r="I49" i="5"/>
  <c r="I27" i="6" s="1"/>
  <c r="I50" i="5"/>
  <c r="I51" i="5"/>
  <c r="I52" i="5"/>
  <c r="I53" i="5"/>
  <c r="I54" i="5"/>
  <c r="I55" i="5"/>
  <c r="I28" i="6" s="1"/>
  <c r="I56" i="5"/>
  <c r="I57" i="5"/>
  <c r="I58" i="5"/>
  <c r="I59" i="5"/>
  <c r="I60" i="5"/>
  <c r="I61" i="5"/>
  <c r="I62" i="5"/>
  <c r="I29" i="6" s="1"/>
  <c r="I63" i="5"/>
  <c r="I64" i="5"/>
  <c r="I65" i="5"/>
  <c r="I66" i="5"/>
  <c r="I67" i="5"/>
  <c r="I30" i="6" s="1"/>
  <c r="I68" i="5"/>
  <c r="I69" i="5"/>
  <c r="I70" i="5"/>
  <c r="I71" i="5"/>
  <c r="I72" i="5"/>
  <c r="I73" i="5"/>
  <c r="I74" i="5"/>
  <c r="I75" i="5"/>
  <c r="I76" i="5"/>
  <c r="I31" i="6" s="1"/>
  <c r="I77" i="5"/>
  <c r="I32" i="6" s="1"/>
  <c r="I78" i="5"/>
  <c r="I33" i="6" s="1"/>
  <c r="I79" i="5"/>
  <c r="I34" i="6" s="1"/>
  <c r="I80" i="5"/>
  <c r="I81" i="5"/>
  <c r="I82" i="5"/>
  <c r="I35" i="6" s="1"/>
  <c r="I83" i="5"/>
  <c r="I84" i="5"/>
  <c r="I85" i="5"/>
  <c r="I86" i="5"/>
  <c r="I87" i="5"/>
  <c r="I88" i="5"/>
  <c r="I89" i="5"/>
  <c r="I36" i="6" s="1"/>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37" i="6" s="1"/>
  <c r="I242" i="5"/>
  <c r="I243" i="5"/>
  <c r="I38" i="6" s="1"/>
  <c r="I244" i="5"/>
  <c r="I39" i="6" s="1"/>
  <c r="I245" i="5"/>
  <c r="I246" i="5"/>
  <c r="I247" i="5"/>
  <c r="I248" i="5"/>
  <c r="I249" i="5"/>
  <c r="I250" i="5"/>
  <c r="I251" i="5"/>
  <c r="I252" i="5"/>
  <c r="I253" i="5"/>
  <c r="I40" i="6" s="1"/>
  <c r="I254" i="5"/>
  <c r="I255" i="5"/>
  <c r="I256" i="5"/>
  <c r="I257" i="5"/>
  <c r="I41" i="6" s="1"/>
  <c r="I258" i="5"/>
  <c r="I42" i="6" s="1"/>
  <c r="I259" i="5"/>
  <c r="I43" i="6" s="1"/>
  <c r="I260" i="5"/>
  <c r="I44" i="6" s="1"/>
  <c r="I261" i="5"/>
  <c r="I45" i="6" s="1"/>
  <c r="I262" i="5"/>
  <c r="I46" i="6" s="1"/>
  <c r="I263" i="5"/>
  <c r="I47" i="6" s="1"/>
  <c r="I264" i="5"/>
  <c r="I48" i="6" s="1"/>
  <c r="I265" i="5"/>
  <c r="I49" i="6" s="1"/>
  <c r="I266" i="5"/>
  <c r="I50" i="6" s="1"/>
  <c r="I267" i="5"/>
  <c r="I51" i="6" s="1"/>
  <c r="I268" i="5"/>
  <c r="I52" i="6" s="1"/>
  <c r="I269" i="5"/>
  <c r="I270" i="5"/>
  <c r="I271" i="5"/>
  <c r="I272" i="5"/>
  <c r="I273" i="5"/>
  <c r="I274" i="5"/>
  <c r="I275" i="5"/>
  <c r="I276" i="5"/>
  <c r="I277" i="5"/>
  <c r="I278" i="5"/>
  <c r="I279" i="5"/>
  <c r="I280" i="5"/>
  <c r="I281" i="5"/>
  <c r="I282" i="5"/>
  <c r="I283" i="5"/>
  <c r="I284" i="5"/>
  <c r="I53" i="6" s="1"/>
  <c r="I285" i="5"/>
  <c r="I54" i="6" s="1"/>
  <c r="I286" i="5"/>
  <c r="I287" i="5"/>
  <c r="I288" i="5"/>
  <c r="I55" i="6" s="1"/>
  <c r="I289" i="5"/>
  <c r="I56" i="6" s="1"/>
  <c r="I290" i="5"/>
  <c r="I291" i="5"/>
  <c r="I292" i="5"/>
  <c r="I293" i="5"/>
  <c r="I294" i="5"/>
  <c r="I295" i="5"/>
  <c r="I296" i="5"/>
  <c r="I297" i="5"/>
  <c r="I298" i="5"/>
  <c r="I299" i="5"/>
  <c r="I300" i="5"/>
  <c r="I57" i="6" s="1"/>
  <c r="I301" i="5"/>
  <c r="I302" i="5"/>
  <c r="I303" i="5"/>
  <c r="I304" i="5"/>
  <c r="I58" i="6" s="1"/>
  <c r="I305" i="5"/>
  <c r="I59" i="6" s="1"/>
  <c r="I306" i="5"/>
  <c r="I307" i="5"/>
  <c r="I308" i="5"/>
  <c r="I309" i="5"/>
  <c r="I310" i="5"/>
  <c r="I311" i="5"/>
  <c r="I60" i="6" s="1"/>
  <c r="I312" i="5"/>
  <c r="I61" i="6" s="1"/>
  <c r="I313" i="5"/>
  <c r="I62" i="6" s="1"/>
  <c r="I314" i="5"/>
  <c r="I63" i="6" s="1"/>
  <c r="I315" i="5"/>
  <c r="I64" i="6" s="1"/>
  <c r="I316" i="5"/>
  <c r="I65" i="6" s="1"/>
  <c r="I317" i="5"/>
  <c r="I66" i="6" s="1"/>
  <c r="I318" i="5"/>
  <c r="I319" i="5"/>
  <c r="I320" i="5"/>
  <c r="I321" i="5"/>
  <c r="I322" i="5"/>
  <c r="I323" i="5"/>
  <c r="I324" i="5"/>
  <c r="I325" i="5"/>
  <c r="I67" i="6" s="1"/>
  <c r="I326" i="5"/>
  <c r="I327" i="5"/>
  <c r="I328" i="5"/>
  <c r="I329" i="5"/>
  <c r="I330" i="5"/>
  <c r="I331" i="5"/>
  <c r="I332" i="5"/>
  <c r="I68" i="6" s="1"/>
  <c r="I333" i="5"/>
  <c r="I69" i="6" s="1"/>
  <c r="I334" i="5"/>
  <c r="I335" i="5"/>
  <c r="I336" i="5"/>
  <c r="I337" i="5"/>
  <c r="I338" i="5"/>
  <c r="I70" i="6" s="1"/>
  <c r="I339" i="5"/>
  <c r="I71" i="6" s="1"/>
  <c r="I340" i="5"/>
  <c r="I341" i="5"/>
  <c r="I72" i="6" s="1"/>
  <c r="I342" i="5"/>
  <c r="I343" i="5"/>
  <c r="I344" i="5"/>
  <c r="I345" i="5"/>
  <c r="I346" i="5"/>
  <c r="I347" i="5"/>
  <c r="I348" i="5"/>
  <c r="I349" i="5"/>
  <c r="I350" i="5"/>
  <c r="I351" i="5"/>
  <c r="I352" i="5"/>
  <c r="I353" i="5"/>
  <c r="I354" i="5"/>
  <c r="I355" i="5"/>
  <c r="I73" i="6" s="1"/>
  <c r="I356" i="5"/>
  <c r="I74" i="6" s="1"/>
  <c r="I357" i="5"/>
  <c r="I75" i="6" s="1"/>
  <c r="I358" i="5"/>
  <c r="I76" i="6" s="1"/>
  <c r="I359" i="5"/>
  <c r="I77" i="6" s="1"/>
  <c r="I360" i="5"/>
  <c r="I78" i="6" s="1"/>
  <c r="I361" i="5"/>
  <c r="I79" i="6" s="1"/>
  <c r="I362" i="5"/>
  <c r="I80" i="6" s="1"/>
  <c r="I363" i="5"/>
  <c r="I81" i="6" s="1"/>
  <c r="I364" i="5"/>
  <c r="I82" i="6" s="1"/>
  <c r="I365" i="5"/>
  <c r="I83" i="6" s="1"/>
  <c r="I366" i="5"/>
  <c r="I84" i="6" s="1"/>
  <c r="I367" i="5"/>
  <c r="I368" i="5"/>
  <c r="I85" i="6" s="1"/>
  <c r="I369" i="5"/>
  <c r="I86" i="6" s="1"/>
  <c r="I370" i="5"/>
  <c r="I87" i="6" s="1"/>
  <c r="I371" i="5"/>
  <c r="I88" i="6" s="1"/>
  <c r="I372" i="5"/>
  <c r="I89" i="6" s="1"/>
  <c r="I373" i="5"/>
  <c r="I374" i="5"/>
  <c r="I375" i="5"/>
  <c r="I376" i="5"/>
  <c r="I377" i="5"/>
  <c r="I378" i="5"/>
  <c r="I379" i="5"/>
  <c r="I380" i="5"/>
  <c r="I381" i="5"/>
  <c r="I382" i="5"/>
  <c r="I383" i="5"/>
  <c r="I90" i="6" s="1"/>
  <c r="I384" i="5"/>
  <c r="I385" i="5"/>
  <c r="I91" i="6" s="1"/>
  <c r="I386" i="5"/>
  <c r="I92" i="6" s="1"/>
  <c r="I387" i="5"/>
  <c r="I388" i="5"/>
  <c r="I389" i="5"/>
  <c r="I390" i="5"/>
  <c r="I391" i="5"/>
  <c r="I392" i="5"/>
  <c r="I93" i="6" s="1"/>
  <c r="I393" i="5"/>
  <c r="I94" i="6" s="1"/>
  <c r="I394" i="5"/>
  <c r="I395" i="5"/>
  <c r="I396" i="5"/>
  <c r="I397" i="5"/>
  <c r="I398" i="5"/>
  <c r="I399" i="5"/>
  <c r="I400" i="5"/>
  <c r="I401" i="5"/>
  <c r="I402" i="5"/>
  <c r="I403" i="5"/>
  <c r="I404" i="5"/>
  <c r="I405" i="5"/>
  <c r="B7" i="5"/>
  <c r="B7" i="6" s="1"/>
  <c r="B8" i="5"/>
  <c r="B8" i="6" s="1"/>
  <c r="B9" i="5"/>
  <c r="B9" i="6" s="1"/>
  <c r="B10" i="5"/>
  <c r="B11" i="5"/>
  <c r="B12" i="5"/>
  <c r="B10" i="6" s="1"/>
  <c r="B13" i="5"/>
  <c r="B11" i="6" s="1"/>
  <c r="B14" i="5"/>
  <c r="B15" i="5"/>
  <c r="B16" i="5"/>
  <c r="B17" i="5"/>
  <c r="B18" i="5"/>
  <c r="B19" i="5"/>
  <c r="B20" i="5"/>
  <c r="B21" i="5"/>
  <c r="B22" i="5"/>
  <c r="B23" i="5"/>
  <c r="B24" i="5"/>
  <c r="B25" i="5"/>
  <c r="B26" i="5"/>
  <c r="B27" i="5"/>
  <c r="B12" i="6" s="1"/>
  <c r="B28" i="5"/>
  <c r="B13" i="6" s="1"/>
  <c r="B29" i="5"/>
  <c r="B14" i="6" s="1"/>
  <c r="B30" i="5"/>
  <c r="B15" i="6" s="1"/>
  <c r="B31" i="5"/>
  <c r="B16" i="6" s="1"/>
  <c r="B32" i="5"/>
  <c r="B17" i="6" s="1"/>
  <c r="B33" i="5"/>
  <c r="B18" i="6" s="1"/>
  <c r="B34" i="5"/>
  <c r="B19" i="6" s="1"/>
  <c r="B35" i="5"/>
  <c r="B20" i="6" s="1"/>
  <c r="B36" i="5"/>
  <c r="B37" i="5"/>
  <c r="B21" i="6" s="1"/>
  <c r="B38" i="5"/>
  <c r="B39" i="5"/>
  <c r="B40" i="5"/>
  <c r="B22" i="6" s="1"/>
  <c r="B41" i="5"/>
  <c r="B23" i="6" s="1"/>
  <c r="B42" i="5"/>
  <c r="B43" i="5"/>
  <c r="B44" i="5"/>
  <c r="B45" i="5"/>
  <c r="B46" i="5"/>
  <c r="B24" i="6" s="1"/>
  <c r="B47" i="5"/>
  <c r="B25" i="6" s="1"/>
  <c r="B48" i="5"/>
  <c r="B26" i="6" s="1"/>
  <c r="B49" i="5"/>
  <c r="B27" i="6" s="1"/>
  <c r="B50" i="5"/>
  <c r="B51" i="5"/>
  <c r="B52" i="5"/>
  <c r="B53" i="5"/>
  <c r="B54" i="5"/>
  <c r="B55" i="5"/>
  <c r="B28" i="6" s="1"/>
  <c r="B56" i="5"/>
  <c r="B57" i="5"/>
  <c r="B58" i="5"/>
  <c r="B59" i="5"/>
  <c r="B60" i="5"/>
  <c r="B61" i="5"/>
  <c r="B62" i="5"/>
  <c r="B29" i="6" s="1"/>
  <c r="B63" i="5"/>
  <c r="B64" i="5"/>
  <c r="B65" i="5"/>
  <c r="B66" i="5"/>
  <c r="B67" i="5"/>
  <c r="B30" i="6" s="1"/>
  <c r="B68" i="5"/>
  <c r="B69" i="5"/>
  <c r="B70" i="5"/>
  <c r="B71" i="5"/>
  <c r="B72" i="5"/>
  <c r="B73" i="5"/>
  <c r="B74" i="5"/>
  <c r="B75" i="5"/>
  <c r="B76" i="5"/>
  <c r="B31" i="6" s="1"/>
  <c r="B77" i="5"/>
  <c r="B32" i="6" s="1"/>
  <c r="B78" i="5"/>
  <c r="B33" i="6" s="1"/>
  <c r="B79" i="5"/>
  <c r="B34" i="6" s="1"/>
  <c r="B80" i="5"/>
  <c r="B81" i="5"/>
  <c r="B82" i="5"/>
  <c r="B35" i="6" s="1"/>
  <c r="B83" i="5"/>
  <c r="B84" i="5"/>
  <c r="B85" i="5"/>
  <c r="B86" i="5"/>
  <c r="B87" i="5"/>
  <c r="B88" i="5"/>
  <c r="B89" i="5"/>
  <c r="B36" i="6" s="1"/>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37" i="6" s="1"/>
  <c r="B242" i="5"/>
  <c r="B243" i="5"/>
  <c r="B38" i="6" s="1"/>
  <c r="B244" i="5"/>
  <c r="B39" i="6" s="1"/>
  <c r="B245" i="5"/>
  <c r="B246" i="5"/>
  <c r="B247" i="5"/>
  <c r="B248" i="5"/>
  <c r="B249" i="5"/>
  <c r="B250" i="5"/>
  <c r="B251" i="5"/>
  <c r="B252" i="5"/>
  <c r="B253" i="5"/>
  <c r="B40" i="6" s="1"/>
  <c r="B254" i="5"/>
  <c r="B255" i="5"/>
  <c r="B256" i="5"/>
  <c r="B257" i="5"/>
  <c r="B41" i="6" s="1"/>
  <c r="B258" i="5"/>
  <c r="B42" i="6" s="1"/>
  <c r="B259" i="5"/>
  <c r="B43" i="6" s="1"/>
  <c r="B260" i="5"/>
  <c r="B44" i="6" s="1"/>
  <c r="B261" i="5"/>
  <c r="B45" i="6" s="1"/>
  <c r="B262" i="5"/>
  <c r="B46" i="6" s="1"/>
  <c r="B263" i="5"/>
  <c r="B47" i="6" s="1"/>
  <c r="B264" i="5"/>
  <c r="B48" i="6" s="1"/>
  <c r="B265" i="5"/>
  <c r="B49" i="6" s="1"/>
  <c r="B266" i="5"/>
  <c r="B50" i="6" s="1"/>
  <c r="B267" i="5"/>
  <c r="B51" i="6" s="1"/>
  <c r="B268" i="5"/>
  <c r="B52" i="6" s="1"/>
  <c r="B269" i="5"/>
  <c r="B270" i="5"/>
  <c r="B271" i="5"/>
  <c r="B272" i="5"/>
  <c r="B273" i="5"/>
  <c r="B274" i="5"/>
  <c r="B275" i="5"/>
  <c r="B276" i="5"/>
  <c r="B277" i="5"/>
  <c r="B278" i="5"/>
  <c r="B279" i="5"/>
  <c r="B280" i="5"/>
  <c r="B281" i="5"/>
  <c r="B282" i="5"/>
  <c r="B283" i="5"/>
  <c r="B284" i="5"/>
  <c r="B53" i="6" s="1"/>
  <c r="B285" i="5"/>
  <c r="B54" i="6" s="1"/>
  <c r="B286" i="5"/>
  <c r="B287" i="5"/>
  <c r="B288" i="5"/>
  <c r="B55" i="6" s="1"/>
  <c r="B289" i="5"/>
  <c r="B56" i="6" s="1"/>
  <c r="B290" i="5"/>
  <c r="B291" i="5"/>
  <c r="B292" i="5"/>
  <c r="B293" i="5"/>
  <c r="B294" i="5"/>
  <c r="B295" i="5"/>
  <c r="B296" i="5"/>
  <c r="B297" i="5"/>
  <c r="B298" i="5"/>
  <c r="B299" i="5"/>
  <c r="B300" i="5"/>
  <c r="B57" i="6" s="1"/>
  <c r="B301" i="5"/>
  <c r="B302" i="5"/>
  <c r="B303" i="5"/>
  <c r="B304" i="5"/>
  <c r="B58" i="6" s="1"/>
  <c r="B305" i="5"/>
  <c r="B59" i="6" s="1"/>
  <c r="B306" i="5"/>
  <c r="B307" i="5"/>
  <c r="B308" i="5"/>
  <c r="B309" i="5"/>
  <c r="B310" i="5"/>
  <c r="B311" i="5"/>
  <c r="B60" i="6" s="1"/>
  <c r="B312" i="5"/>
  <c r="B61" i="6" s="1"/>
  <c r="B313" i="5"/>
  <c r="B62" i="6" s="1"/>
  <c r="B314" i="5"/>
  <c r="B63" i="6" s="1"/>
  <c r="B315" i="5"/>
  <c r="B64" i="6" s="1"/>
  <c r="B316" i="5"/>
  <c r="B65" i="6" s="1"/>
  <c r="B317" i="5"/>
  <c r="B66" i="6" s="1"/>
  <c r="B318" i="5"/>
  <c r="B319" i="5"/>
  <c r="B320" i="5"/>
  <c r="B321" i="5"/>
  <c r="B322" i="5"/>
  <c r="B323" i="5"/>
  <c r="B324" i="5"/>
  <c r="B325" i="5"/>
  <c r="B67" i="6" s="1"/>
  <c r="B326" i="5"/>
  <c r="B327" i="5"/>
  <c r="B328" i="5"/>
  <c r="B329" i="5"/>
  <c r="B330" i="5"/>
  <c r="B331" i="5"/>
  <c r="B332" i="5"/>
  <c r="B68" i="6" s="1"/>
  <c r="B333" i="5"/>
  <c r="B69" i="6" s="1"/>
  <c r="B334" i="5"/>
  <c r="B335" i="5"/>
  <c r="B336" i="5"/>
  <c r="B337" i="5"/>
  <c r="B338" i="5"/>
  <c r="B70" i="6" s="1"/>
  <c r="B339" i="5"/>
  <c r="B71" i="6" s="1"/>
  <c r="B340" i="5"/>
  <c r="B341" i="5"/>
  <c r="B72" i="6" s="1"/>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85" i="6" s="1"/>
  <c r="B369" i="5"/>
  <c r="B86" i="6" s="1"/>
  <c r="B370" i="5"/>
  <c r="B87" i="6" s="1"/>
  <c r="B371" i="5"/>
  <c r="B88" i="6" s="1"/>
  <c r="B372" i="5"/>
  <c r="B89" i="6" s="1"/>
  <c r="B373" i="5"/>
  <c r="B374" i="5"/>
  <c r="B375" i="5"/>
  <c r="B376" i="5"/>
  <c r="B377" i="5"/>
  <c r="B378" i="5"/>
  <c r="B379" i="5"/>
  <c r="B380" i="5"/>
  <c r="B381" i="5"/>
  <c r="B382" i="5"/>
  <c r="B383" i="5"/>
  <c r="B90" i="6" s="1"/>
  <c r="B384" i="5"/>
  <c r="B385" i="5"/>
  <c r="B91" i="6" s="1"/>
  <c r="B386" i="5"/>
  <c r="B92" i="6" s="1"/>
  <c r="B387" i="5"/>
  <c r="B388" i="5"/>
  <c r="B389" i="5"/>
  <c r="B390" i="5"/>
  <c r="B391" i="5"/>
  <c r="B392" i="5"/>
  <c r="B93" i="6" s="1"/>
  <c r="B393" i="5"/>
  <c r="B94" i="6" s="1"/>
  <c r="B394" i="5"/>
  <c r="B395" i="5"/>
  <c r="B396" i="5"/>
  <c r="B397" i="5"/>
  <c r="B398" i="5"/>
  <c r="B399" i="5"/>
  <c r="B400" i="5"/>
  <c r="B401" i="5"/>
  <c r="B402" i="5"/>
  <c r="B403" i="5"/>
  <c r="B404" i="5"/>
  <c r="B405" i="5"/>
  <c r="T7" i="4"/>
  <c r="T8" i="4"/>
  <c r="T9" i="4"/>
  <c r="T10"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85" i="4"/>
  <c r="T86" i="4"/>
  <c r="T87" i="4"/>
  <c r="T88" i="4"/>
  <c r="T89" i="4"/>
  <c r="T90" i="4"/>
  <c r="T91" i="4"/>
  <c r="T92" i="4"/>
  <c r="T93" i="4"/>
  <c r="T94" i="4"/>
  <c r="S7" i="4"/>
  <c r="S8" i="4"/>
  <c r="S9" i="4"/>
  <c r="S10"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90" i="4"/>
  <c r="S91" i="4"/>
  <c r="S92" i="4"/>
  <c r="S93" i="4"/>
  <c r="S94" i="4"/>
  <c r="R7" i="4"/>
  <c r="R8" i="4"/>
  <c r="R9" i="4"/>
  <c r="R10"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85" i="4"/>
  <c r="R86" i="4"/>
  <c r="R87" i="4"/>
  <c r="R88" i="4"/>
  <c r="R89" i="4"/>
  <c r="R90" i="4"/>
  <c r="R91" i="4"/>
  <c r="R92" i="4"/>
  <c r="R93" i="4"/>
  <c r="R94" i="4"/>
  <c r="Q7" i="4"/>
  <c r="Q8" i="4"/>
  <c r="Q9" i="4"/>
  <c r="Q10"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85" i="4"/>
  <c r="Q86" i="4"/>
  <c r="Q87" i="4"/>
  <c r="Q88" i="4"/>
  <c r="Q89" i="4"/>
  <c r="Q90" i="4"/>
  <c r="Q91" i="4"/>
  <c r="Q92" i="4"/>
  <c r="Q93" i="4"/>
  <c r="Q94" i="4"/>
  <c r="P7" i="4"/>
  <c r="P8" i="4"/>
  <c r="P9" i="4"/>
  <c r="P10"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4" i="4"/>
  <c r="P65" i="4"/>
  <c r="P66" i="4"/>
  <c r="P67" i="4"/>
  <c r="P68" i="4"/>
  <c r="P69" i="4"/>
  <c r="P70" i="4"/>
  <c r="P71" i="4"/>
  <c r="P87" i="4"/>
  <c r="P88" i="4"/>
  <c r="P89" i="4"/>
  <c r="P90" i="4"/>
  <c r="P91" i="4"/>
  <c r="P92" i="4"/>
  <c r="P93" i="4"/>
  <c r="P94" i="4"/>
  <c r="N7" i="4"/>
  <c r="N8" i="4"/>
  <c r="N9" i="4"/>
  <c r="N10"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85" i="4"/>
  <c r="M86" i="4"/>
  <c r="M87" i="4"/>
  <c r="M88" i="4"/>
  <c r="M89" i="4"/>
  <c r="M90" i="4"/>
  <c r="M91" i="4"/>
  <c r="M92" i="4"/>
  <c r="M93" i="4"/>
  <c r="M94"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86" i="4"/>
  <c r="L87" i="4"/>
  <c r="L88" i="4"/>
  <c r="L89" i="4"/>
  <c r="L90" i="4"/>
  <c r="L91" i="4"/>
  <c r="L92" i="4"/>
  <c r="L93" i="4"/>
  <c r="L94"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86" i="4"/>
  <c r="K87" i="4"/>
  <c r="K88" i="4"/>
  <c r="K89" i="4"/>
  <c r="K90" i="4"/>
  <c r="K91" i="4"/>
  <c r="K92" i="4"/>
  <c r="K93" i="4"/>
  <c r="K94" i="4"/>
  <c r="F26"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85" i="4"/>
  <c r="J86" i="4"/>
  <c r="J87" i="4"/>
  <c r="J88" i="4"/>
  <c r="J89" i="4"/>
  <c r="J90" i="4"/>
  <c r="J91" i="4"/>
  <c r="J92" i="4"/>
  <c r="J93" i="4"/>
  <c r="J94"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85" i="4"/>
  <c r="I86" i="4"/>
  <c r="I87" i="4"/>
  <c r="I88" i="4"/>
  <c r="I89" i="4"/>
  <c r="I90" i="4"/>
  <c r="I91" i="4"/>
  <c r="I92" i="4"/>
  <c r="I93" i="4"/>
  <c r="I94" i="4"/>
  <c r="F27" i="4"/>
  <c r="F25" i="4"/>
  <c r="F24" i="4"/>
  <c r="G23" i="4"/>
  <c r="F23" i="4"/>
  <c r="D7" i="4"/>
  <c r="D8" i="4"/>
  <c r="D9" i="4"/>
  <c r="D10"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85" i="4"/>
  <c r="D86" i="4"/>
  <c r="D87" i="4"/>
  <c r="D88" i="4"/>
  <c r="D89" i="4"/>
  <c r="D90" i="4"/>
  <c r="D91" i="4"/>
  <c r="D92" i="4"/>
  <c r="D93" i="4"/>
  <c r="D94" i="4"/>
  <c r="C7" i="4"/>
  <c r="C8" i="4"/>
  <c r="C9" i="4"/>
  <c r="C10"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85" i="4"/>
  <c r="C86" i="4"/>
  <c r="C87" i="4"/>
  <c r="C88" i="4"/>
  <c r="C89" i="4"/>
  <c r="C90" i="4"/>
  <c r="C91" i="4"/>
  <c r="C92" i="4"/>
  <c r="C93" i="4"/>
  <c r="C94" i="4"/>
  <c r="B7" i="4"/>
  <c r="B8" i="4"/>
  <c r="B9" i="4"/>
  <c r="B10"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85" i="4"/>
  <c r="B86" i="4"/>
  <c r="B87" i="4"/>
  <c r="B88" i="4"/>
  <c r="B89" i="4"/>
  <c r="B90" i="4"/>
  <c r="B91" i="4"/>
  <c r="B92" i="4"/>
  <c r="B93" i="4"/>
  <c r="B94" i="4"/>
  <c r="P84" i="6" l="1"/>
  <c r="Q84" i="6"/>
  <c r="R83" i="6"/>
  <c r="P82" i="6"/>
  <c r="Q82" i="6"/>
  <c r="P83" i="6"/>
  <c r="Q83" i="6"/>
  <c r="P11" i="6"/>
  <c r="Q11" i="6"/>
  <c r="R11" i="6"/>
  <c r="R78" i="6"/>
  <c r="R76" i="6"/>
  <c r="R80" i="6"/>
  <c r="R81" i="6"/>
  <c r="R77" i="6"/>
  <c r="R73" i="6"/>
  <c r="P81" i="6"/>
  <c r="Q81" i="6"/>
  <c r="P77" i="6"/>
  <c r="Q77" i="6"/>
  <c r="P73" i="6"/>
  <c r="Q73" i="6"/>
  <c r="P80" i="6"/>
  <c r="Q80" i="6"/>
  <c r="P76" i="6"/>
  <c r="Q76" i="6"/>
  <c r="R79" i="6"/>
  <c r="R75" i="6"/>
  <c r="Q79" i="6"/>
  <c r="P79" i="6"/>
  <c r="Q75" i="6"/>
  <c r="P75" i="6"/>
  <c r="R74" i="6"/>
  <c r="P78" i="6"/>
  <c r="Q78" i="6"/>
  <c r="P74" i="6"/>
  <c r="Q74" i="6"/>
  <c r="S402" i="7"/>
  <c r="S398" i="7"/>
  <c r="S394" i="7"/>
  <c r="S362" i="7"/>
  <c r="S80" i="8" s="1"/>
  <c r="S354" i="7"/>
  <c r="S346" i="7"/>
  <c r="S330" i="7"/>
  <c r="S400" i="7"/>
  <c r="S404" i="7"/>
  <c r="S403" i="7"/>
  <c r="S395" i="7"/>
  <c r="S379" i="7"/>
  <c r="S405" i="7"/>
  <c r="S401" i="7"/>
  <c r="S397" i="7"/>
  <c r="S376" i="7"/>
  <c r="S381" i="7"/>
  <c r="S373" i="7"/>
  <c r="S365" i="7"/>
  <c r="S83" i="8" s="1"/>
  <c r="S357" i="7"/>
  <c r="S75" i="8" s="1"/>
  <c r="S349" i="7"/>
  <c r="S363" i="7"/>
  <c r="S81" i="8" s="1"/>
  <c r="S355" i="7"/>
  <c r="S73" i="8" s="1"/>
  <c r="S347" i="7"/>
  <c r="S331" i="7"/>
  <c r="S323" i="7"/>
  <c r="S307" i="7"/>
  <c r="S299" i="7"/>
  <c r="S291" i="7"/>
  <c r="S283" i="7"/>
  <c r="S275" i="7"/>
  <c r="S251" i="7"/>
  <c r="S360" i="7"/>
  <c r="S78" i="8" s="1"/>
  <c r="S352" i="7"/>
  <c r="S344" i="7"/>
  <c r="S336" i="7"/>
  <c r="S322" i="7"/>
  <c r="S298" i="7"/>
  <c r="S290" i="7"/>
  <c r="S282" i="7"/>
  <c r="S274" i="7"/>
  <c r="S250" i="7"/>
  <c r="S242" i="7"/>
  <c r="S234" i="7"/>
  <c r="S226" i="7"/>
  <c r="S218" i="7"/>
  <c r="S210" i="7"/>
  <c r="S202" i="7"/>
  <c r="S194" i="7"/>
  <c r="S186" i="7"/>
  <c r="S178" i="7"/>
  <c r="S170" i="7"/>
  <c r="S162" i="7"/>
  <c r="S154" i="7"/>
  <c r="S146" i="7"/>
  <c r="S138" i="7"/>
  <c r="S130" i="7"/>
  <c r="S122" i="7"/>
  <c r="S114" i="7"/>
  <c r="S106" i="7"/>
  <c r="S98" i="7"/>
  <c r="S90" i="7"/>
  <c r="S74" i="7"/>
  <c r="S66" i="7"/>
  <c r="S58" i="7"/>
  <c r="S328" i="7"/>
  <c r="S320" i="7"/>
  <c r="S280" i="7"/>
  <c r="S272" i="7"/>
  <c r="S256" i="7"/>
  <c r="S248" i="7"/>
  <c r="S240" i="7"/>
  <c r="S232" i="7"/>
  <c r="S224" i="7"/>
  <c r="S216" i="7"/>
  <c r="S208" i="7"/>
  <c r="S309" i="7"/>
  <c r="S301" i="7"/>
  <c r="S277" i="7"/>
  <c r="S269" i="7"/>
  <c r="S245" i="7"/>
  <c r="S237" i="7"/>
  <c r="S229" i="7"/>
  <c r="S221" i="7"/>
  <c r="S213" i="7"/>
  <c r="S205" i="7"/>
  <c r="S197" i="7"/>
  <c r="S189" i="7"/>
  <c r="S181" i="7"/>
  <c r="S173" i="7"/>
  <c r="S165" i="7"/>
  <c r="S157" i="7"/>
  <c r="S149" i="7"/>
  <c r="S141" i="7"/>
  <c r="S133" i="7"/>
  <c r="S125" i="7"/>
  <c r="S117" i="7"/>
  <c r="S109" i="7"/>
  <c r="S101" i="7"/>
  <c r="S93" i="7"/>
  <c r="S69" i="7"/>
  <c r="S61" i="7"/>
  <c r="S53" i="7"/>
  <c r="S45" i="7"/>
  <c r="S200" i="7"/>
  <c r="S192" i="7"/>
  <c r="S184" i="7"/>
  <c r="S176" i="7"/>
  <c r="S168" i="7"/>
  <c r="S160" i="7"/>
  <c r="S152" i="7"/>
  <c r="S144" i="7"/>
  <c r="S136" i="7"/>
  <c r="S128" i="7"/>
  <c r="S120" i="7"/>
  <c r="S112" i="7"/>
  <c r="S104" i="7"/>
  <c r="S96" i="7"/>
  <c r="S80" i="7"/>
  <c r="S72" i="7"/>
  <c r="S64" i="7"/>
  <c r="S56" i="7"/>
  <c r="Q23" i="6"/>
  <c r="Q20" i="6"/>
  <c r="Q12" i="6"/>
  <c r="S34" i="7"/>
  <c r="S19" i="8" s="1"/>
  <c r="S26" i="7"/>
  <c r="S18" i="7"/>
  <c r="Q15" i="6"/>
  <c r="R21" i="6"/>
  <c r="R14" i="6"/>
  <c r="S21" i="7"/>
  <c r="S13" i="7"/>
  <c r="S11" i="8" s="1"/>
  <c r="Q18" i="6"/>
  <c r="Q9" i="6"/>
  <c r="S40" i="7"/>
  <c r="S22" i="8" s="1"/>
  <c r="S32" i="7"/>
  <c r="S17" i="8" s="1"/>
  <c r="S24" i="7"/>
  <c r="S16" i="7"/>
  <c r="R8" i="6"/>
  <c r="S235" i="7"/>
  <c r="S227" i="7"/>
  <c r="S219" i="7"/>
  <c r="S211" i="7"/>
  <c r="S203" i="7"/>
  <c r="S195" i="7"/>
  <c r="S187" i="7"/>
  <c r="S179" i="7"/>
  <c r="S171" i="7"/>
  <c r="S163" i="7"/>
  <c r="S155" i="7"/>
  <c r="Q13" i="6"/>
  <c r="Q10" i="6"/>
  <c r="S147" i="7"/>
  <c r="S139" i="7"/>
  <c r="S131" i="7"/>
  <c r="S123" i="7"/>
  <c r="S115" i="7"/>
  <c r="S107" i="7"/>
  <c r="S99" i="7"/>
  <c r="S91" i="7"/>
  <c r="S75" i="7"/>
  <c r="S59" i="7"/>
  <c r="S35" i="7"/>
  <c r="S20" i="8" s="1"/>
  <c r="S27" i="7"/>
  <c r="S12" i="8" s="1"/>
  <c r="S19" i="7"/>
  <c r="S11" i="7"/>
  <c r="S382" i="7"/>
  <c r="S374" i="7"/>
  <c r="S366" i="7"/>
  <c r="S84" i="8" s="1"/>
  <c r="S358" i="7"/>
  <c r="S76" i="8" s="1"/>
  <c r="S350" i="7"/>
  <c r="S342" i="7"/>
  <c r="S318" i="7"/>
  <c r="S310" i="7"/>
  <c r="S302" i="7"/>
  <c r="S294" i="7"/>
  <c r="S286" i="7"/>
  <c r="S278" i="7"/>
  <c r="S270" i="7"/>
  <c r="S254" i="7"/>
  <c r="S246" i="7"/>
  <c r="S238" i="7"/>
  <c r="S230" i="7"/>
  <c r="S222" i="7"/>
  <c r="S214" i="7"/>
  <c r="S206" i="7"/>
  <c r="S198" i="7"/>
  <c r="S190" i="7"/>
  <c r="S182" i="7"/>
  <c r="S174" i="7"/>
  <c r="S166" i="7"/>
  <c r="S158" i="7"/>
  <c r="S150" i="7"/>
  <c r="S142" i="7"/>
  <c r="S134" i="7"/>
  <c r="S126" i="7"/>
  <c r="S118" i="7"/>
  <c r="S110" i="7"/>
  <c r="S102" i="7"/>
  <c r="S94" i="7"/>
  <c r="S70" i="7"/>
  <c r="S54" i="7"/>
  <c r="Q21" i="6"/>
  <c r="Q14" i="6"/>
  <c r="S396" i="7"/>
  <c r="S380" i="7"/>
  <c r="S364" i="7"/>
  <c r="S82" i="8" s="1"/>
  <c r="S356" i="7"/>
  <c r="S74" i="8" s="1"/>
  <c r="S348" i="7"/>
  <c r="S340" i="7"/>
  <c r="S324" i="7"/>
  <c r="S308" i="7"/>
  <c r="S276" i="7"/>
  <c r="S252" i="7"/>
  <c r="S236" i="7"/>
  <c r="S228" i="7"/>
  <c r="S220" i="7"/>
  <c r="S212" i="7"/>
  <c r="S204" i="7"/>
  <c r="S196" i="7"/>
  <c r="S188" i="7"/>
  <c r="S180" i="7"/>
  <c r="S172" i="7"/>
  <c r="S164" i="7"/>
  <c r="S156" i="7"/>
  <c r="S148" i="7"/>
  <c r="S140" i="7"/>
  <c r="S132" i="7"/>
  <c r="S124" i="7"/>
  <c r="S116" i="7"/>
  <c r="S108" i="7"/>
  <c r="S100" i="7"/>
  <c r="S92" i="7"/>
  <c r="S68" i="7"/>
  <c r="S60" i="7"/>
  <c r="S52" i="7"/>
  <c r="S44" i="7"/>
  <c r="S36" i="7"/>
  <c r="S28" i="7"/>
  <c r="S13" i="8" s="1"/>
  <c r="S20" i="7"/>
  <c r="S12" i="7"/>
  <c r="S10" i="8" s="1"/>
  <c r="S361" i="7"/>
  <c r="S79" i="8" s="1"/>
  <c r="S353" i="7"/>
  <c r="S345" i="7"/>
  <c r="S337" i="7"/>
  <c r="S321" i="7"/>
  <c r="S281" i="7"/>
  <c r="S273" i="7"/>
  <c r="S249" i="7"/>
  <c r="S233" i="7"/>
  <c r="S225" i="7"/>
  <c r="S217" i="7"/>
  <c r="S209" i="7"/>
  <c r="S201" i="7"/>
  <c r="S193" i="7"/>
  <c r="S185" i="7"/>
  <c r="S177" i="7"/>
  <c r="S169" i="7"/>
  <c r="S161" i="7"/>
  <c r="S153" i="7"/>
  <c r="S145" i="7"/>
  <c r="S137" i="7"/>
  <c r="S129" i="7"/>
  <c r="S121" i="7"/>
  <c r="S113" i="7"/>
  <c r="S105" i="7"/>
  <c r="S97" i="7"/>
  <c r="S81" i="7"/>
  <c r="S73" i="7"/>
  <c r="S65" i="7"/>
  <c r="S57" i="7"/>
  <c r="R23" i="6"/>
  <c r="Q46" i="6"/>
  <c r="P46" i="6"/>
  <c r="P33" i="6"/>
  <c r="Q33" i="6"/>
  <c r="P29" i="6"/>
  <c r="Q29" i="6"/>
  <c r="Q24" i="6"/>
  <c r="P24" i="6"/>
  <c r="S389" i="7"/>
  <c r="S341" i="7"/>
  <c r="S72" i="8" s="1"/>
  <c r="R72" i="6"/>
  <c r="R69" i="6"/>
  <c r="S333" i="7"/>
  <c r="S69" i="8" s="1"/>
  <c r="S325" i="7"/>
  <c r="S67" i="8" s="1"/>
  <c r="R67" i="6"/>
  <c r="S317" i="7"/>
  <c r="S66" i="8" s="1"/>
  <c r="R66" i="6"/>
  <c r="S293" i="7"/>
  <c r="R54" i="6"/>
  <c r="S285" i="7"/>
  <c r="S54" i="8" s="1"/>
  <c r="R45" i="6"/>
  <c r="S261" i="7"/>
  <c r="S45" i="8" s="1"/>
  <c r="S253" i="7"/>
  <c r="S40" i="8" s="1"/>
  <c r="R40" i="6"/>
  <c r="S85" i="7"/>
  <c r="S77" i="7"/>
  <c r="S32" i="8" s="1"/>
  <c r="R32" i="6"/>
  <c r="P72" i="6"/>
  <c r="Q72" i="6"/>
  <c r="Q69" i="6"/>
  <c r="P69" i="6"/>
  <c r="Q67" i="6"/>
  <c r="P67" i="6"/>
  <c r="P66" i="6"/>
  <c r="Q66" i="6"/>
  <c r="Q54" i="6"/>
  <c r="P54" i="6"/>
  <c r="Q45" i="6"/>
  <c r="P45" i="6"/>
  <c r="Q40" i="6"/>
  <c r="P40" i="6"/>
  <c r="Q32" i="6"/>
  <c r="P32" i="6"/>
  <c r="S388" i="7"/>
  <c r="S372" i="7"/>
  <c r="S89" i="8" s="1"/>
  <c r="R89" i="6"/>
  <c r="R68" i="6"/>
  <c r="S332" i="7"/>
  <c r="S68" i="8" s="1"/>
  <c r="R65" i="6"/>
  <c r="S316" i="7"/>
  <c r="S65" i="8" s="1"/>
  <c r="R57" i="6"/>
  <c r="S300" i="7"/>
  <c r="S57" i="8" s="1"/>
  <c r="S292" i="7"/>
  <c r="R53" i="6"/>
  <c r="S284" i="7"/>
  <c r="S53" i="8" s="1"/>
  <c r="S268" i="7"/>
  <c r="S52" i="8" s="1"/>
  <c r="R52" i="6"/>
  <c r="R44" i="6"/>
  <c r="S260" i="7"/>
  <c r="S44" i="8" s="1"/>
  <c r="S244" i="7"/>
  <c r="S39" i="8" s="1"/>
  <c r="R39" i="6"/>
  <c r="S84" i="7"/>
  <c r="S76" i="7"/>
  <c r="S31" i="8" s="1"/>
  <c r="R31" i="6"/>
  <c r="Q89" i="6"/>
  <c r="P89" i="6"/>
  <c r="P68" i="6"/>
  <c r="Q68" i="6"/>
  <c r="Q65" i="6"/>
  <c r="P65" i="6"/>
  <c r="Q57" i="6"/>
  <c r="P57" i="6"/>
  <c r="Q53" i="6"/>
  <c r="P53" i="6"/>
  <c r="P52" i="6"/>
  <c r="Q52" i="6"/>
  <c r="P44" i="6"/>
  <c r="Q44" i="6"/>
  <c r="P39" i="6"/>
  <c r="Q39" i="6"/>
  <c r="P31" i="6"/>
  <c r="Q31" i="6"/>
  <c r="S387" i="7"/>
  <c r="S371" i="7"/>
  <c r="S88" i="8" s="1"/>
  <c r="R88" i="6"/>
  <c r="S339" i="7"/>
  <c r="S71" i="8" s="1"/>
  <c r="R71" i="6"/>
  <c r="S315" i="7"/>
  <c r="S64" i="8" s="1"/>
  <c r="R64" i="6"/>
  <c r="S267" i="7"/>
  <c r="S51" i="8" s="1"/>
  <c r="R51" i="6"/>
  <c r="S259" i="7"/>
  <c r="S43" i="8" s="1"/>
  <c r="R43" i="6"/>
  <c r="S243" i="7"/>
  <c r="S38" i="8" s="1"/>
  <c r="R38" i="6"/>
  <c r="S83" i="7"/>
  <c r="S67" i="7"/>
  <c r="S30" i="8" s="1"/>
  <c r="R30" i="6"/>
  <c r="S51" i="7"/>
  <c r="S43" i="7"/>
  <c r="Q88" i="6"/>
  <c r="P88" i="6"/>
  <c r="Q71" i="6"/>
  <c r="P71" i="6"/>
  <c r="Q64" i="6"/>
  <c r="P64" i="6"/>
  <c r="P51" i="6"/>
  <c r="Q51" i="6"/>
  <c r="P43" i="6"/>
  <c r="Q43" i="6"/>
  <c r="Q38" i="6"/>
  <c r="P38" i="6"/>
  <c r="Q30" i="6"/>
  <c r="P30" i="6"/>
  <c r="S386" i="7"/>
  <c r="S92" i="8" s="1"/>
  <c r="R92" i="6"/>
  <c r="S378" i="7"/>
  <c r="S370" i="7"/>
  <c r="S87" i="8" s="1"/>
  <c r="R87" i="6"/>
  <c r="S338" i="7"/>
  <c r="S70" i="8" s="1"/>
  <c r="R70" i="6"/>
  <c r="R63" i="6"/>
  <c r="S314" i="7"/>
  <c r="S63" i="8" s="1"/>
  <c r="S306" i="7"/>
  <c r="R50" i="6"/>
  <c r="S266" i="7"/>
  <c r="S50" i="8" s="1"/>
  <c r="S258" i="7"/>
  <c r="S42" i="8" s="1"/>
  <c r="R42" i="6"/>
  <c r="R35" i="6"/>
  <c r="S82" i="7"/>
  <c r="S35" i="8" s="1"/>
  <c r="S50" i="7"/>
  <c r="P92" i="6"/>
  <c r="Q92" i="6"/>
  <c r="P87" i="6"/>
  <c r="Q87" i="6"/>
  <c r="P70" i="6"/>
  <c r="Q70" i="6"/>
  <c r="P63" i="6"/>
  <c r="Q63" i="6"/>
  <c r="Q50" i="6"/>
  <c r="P50" i="6"/>
  <c r="P42" i="6"/>
  <c r="Q42" i="6"/>
  <c r="Q35" i="6"/>
  <c r="P35" i="6"/>
  <c r="S393" i="7"/>
  <c r="S94" i="8" s="1"/>
  <c r="R94" i="6"/>
  <c r="S385" i="7"/>
  <c r="S91" i="8" s="1"/>
  <c r="R91" i="6"/>
  <c r="S377" i="7"/>
  <c r="S369" i="7"/>
  <c r="S86" i="8" s="1"/>
  <c r="R86" i="6"/>
  <c r="S329" i="7"/>
  <c r="S313" i="7"/>
  <c r="S62" i="8" s="1"/>
  <c r="R62" i="6"/>
  <c r="S305" i="7"/>
  <c r="S59" i="8" s="1"/>
  <c r="R59" i="6"/>
  <c r="S297" i="7"/>
  <c r="S289" i="7"/>
  <c r="S56" i="8" s="1"/>
  <c r="R56" i="6"/>
  <c r="S265" i="7"/>
  <c r="S49" i="8" s="1"/>
  <c r="R49" i="6"/>
  <c r="S257" i="7"/>
  <c r="S41" i="8" s="1"/>
  <c r="R41" i="6"/>
  <c r="S241" i="7"/>
  <c r="S37" i="8" s="1"/>
  <c r="R37" i="6"/>
  <c r="S89" i="7"/>
  <c r="S36" i="8" s="1"/>
  <c r="R36" i="6"/>
  <c r="S49" i="7"/>
  <c r="S27" i="8" s="1"/>
  <c r="R27" i="6"/>
  <c r="P94" i="6"/>
  <c r="Q94" i="6"/>
  <c r="P91" i="6"/>
  <c r="Q91" i="6"/>
  <c r="P86" i="6"/>
  <c r="Q86" i="6"/>
  <c r="P62" i="6"/>
  <c r="Q62" i="6"/>
  <c r="P59" i="6"/>
  <c r="Q59" i="6"/>
  <c r="Q56" i="6"/>
  <c r="P56" i="6"/>
  <c r="P49" i="6"/>
  <c r="Q49" i="6"/>
  <c r="P41" i="6"/>
  <c r="Q41" i="6"/>
  <c r="Q37" i="6"/>
  <c r="P37" i="6"/>
  <c r="P36" i="6"/>
  <c r="Q36" i="6"/>
  <c r="P27" i="6"/>
  <c r="Q27" i="6"/>
  <c r="S392" i="7"/>
  <c r="S93" i="8" s="1"/>
  <c r="R93" i="6"/>
  <c r="S384" i="7"/>
  <c r="S368" i="7"/>
  <c r="S85" i="8" s="1"/>
  <c r="R85" i="6"/>
  <c r="S312" i="7"/>
  <c r="S61" i="8" s="1"/>
  <c r="R61" i="6"/>
  <c r="R58" i="6"/>
  <c r="S304" i="7"/>
  <c r="S58" i="8" s="1"/>
  <c r="S296" i="7"/>
  <c r="R55" i="6"/>
  <c r="S288" i="7"/>
  <c r="S55" i="8" s="1"/>
  <c r="S264" i="7"/>
  <c r="S48" i="8" s="1"/>
  <c r="R48" i="6"/>
  <c r="S88" i="7"/>
  <c r="S48" i="7"/>
  <c r="S26" i="8" s="1"/>
  <c r="R26" i="6"/>
  <c r="P93" i="6"/>
  <c r="Q93" i="6"/>
  <c r="Q85" i="6"/>
  <c r="P85" i="6"/>
  <c r="P61" i="6"/>
  <c r="Q61" i="6"/>
  <c r="Q58" i="6"/>
  <c r="P58" i="6"/>
  <c r="P55" i="6"/>
  <c r="Q55" i="6"/>
  <c r="Q48" i="6"/>
  <c r="P48" i="6"/>
  <c r="Q26" i="6"/>
  <c r="P26" i="6"/>
  <c r="Q22" i="6"/>
  <c r="S399" i="7"/>
  <c r="S391" i="7"/>
  <c r="S383" i="7"/>
  <c r="S90" i="8" s="1"/>
  <c r="R90" i="6"/>
  <c r="S375" i="7"/>
  <c r="S367" i="7"/>
  <c r="S359" i="7"/>
  <c r="S77" i="8" s="1"/>
  <c r="S351" i="7"/>
  <c r="S343" i="7"/>
  <c r="S335" i="7"/>
  <c r="S327" i="7"/>
  <c r="S319" i="7"/>
  <c r="S311" i="7"/>
  <c r="S60" i="8" s="1"/>
  <c r="R60" i="6"/>
  <c r="S303" i="7"/>
  <c r="S295" i="7"/>
  <c r="S287" i="7"/>
  <c r="S279" i="7"/>
  <c r="S271" i="7"/>
  <c r="R47" i="6"/>
  <c r="S263" i="7"/>
  <c r="S47" i="8" s="1"/>
  <c r="S255" i="7"/>
  <c r="S247" i="7"/>
  <c r="S239" i="7"/>
  <c r="S231" i="7"/>
  <c r="S223" i="7"/>
  <c r="S215" i="7"/>
  <c r="S207" i="7"/>
  <c r="S199" i="7"/>
  <c r="S191" i="7"/>
  <c r="S183" i="7"/>
  <c r="S175" i="7"/>
  <c r="S167" i="7"/>
  <c r="S159" i="7"/>
  <c r="S151" i="7"/>
  <c r="S143" i="7"/>
  <c r="S135" i="7"/>
  <c r="S127" i="7"/>
  <c r="S119" i="7"/>
  <c r="S111" i="7"/>
  <c r="S103" i="7"/>
  <c r="S95" i="7"/>
  <c r="S87" i="7"/>
  <c r="R34" i="6"/>
  <c r="S79" i="7"/>
  <c r="S34" i="8" s="1"/>
  <c r="S71" i="7"/>
  <c r="S63" i="7"/>
  <c r="R28" i="6"/>
  <c r="S55" i="7"/>
  <c r="S28" i="8" s="1"/>
  <c r="S47" i="7"/>
  <c r="S25" i="8" s="1"/>
  <c r="R25" i="6"/>
  <c r="R7" i="6"/>
  <c r="P90" i="6"/>
  <c r="Q90" i="6"/>
  <c r="P60" i="6"/>
  <c r="Q60" i="6"/>
  <c r="P47" i="6"/>
  <c r="Q47" i="6"/>
  <c r="P34" i="6"/>
  <c r="Q34" i="6"/>
  <c r="Q28" i="6"/>
  <c r="P28" i="6"/>
  <c r="P25" i="6"/>
  <c r="Q25" i="6"/>
  <c r="P7" i="6"/>
  <c r="Q7" i="6"/>
  <c r="S390" i="7"/>
  <c r="S334" i="7"/>
  <c r="S326" i="7"/>
  <c r="S262" i="7"/>
  <c r="S46" i="8" s="1"/>
  <c r="R46" i="6"/>
  <c r="S86" i="7"/>
  <c r="S78" i="7"/>
  <c r="S33" i="8" s="1"/>
  <c r="R33" i="6"/>
  <c r="S62" i="7"/>
  <c r="S29" i="8" s="1"/>
  <c r="R29" i="6"/>
  <c r="S46" i="7"/>
  <c r="S24" i="8" s="1"/>
  <c r="R24" i="6"/>
  <c r="R22" i="6"/>
  <c r="S29" i="7"/>
  <c r="S14" i="8" s="1"/>
  <c r="Q19" i="6"/>
  <c r="S33" i="7"/>
  <c r="S18" i="8" s="1"/>
  <c r="S25" i="7"/>
  <c r="S17" i="7"/>
  <c r="R9" i="6"/>
  <c r="Q17" i="6"/>
  <c r="Q8" i="6"/>
  <c r="S39" i="7"/>
  <c r="S31" i="7"/>
  <c r="S16" i="8" s="1"/>
  <c r="S23" i="7"/>
  <c r="S15" i="7"/>
  <c r="S7" i="7"/>
  <c r="S7" i="8" s="1"/>
  <c r="Q16" i="6"/>
  <c r="S38" i="7"/>
  <c r="S30" i="7"/>
  <c r="S15" i="8" s="1"/>
  <c r="S22" i="7"/>
  <c r="S14" i="7"/>
  <c r="P23" i="6"/>
  <c r="S42" i="7"/>
  <c r="P22" i="6"/>
  <c r="S41" i="7"/>
  <c r="S23" i="8" s="1"/>
  <c r="S37" i="7"/>
  <c r="S21" i="8" s="1"/>
  <c r="P19" i="6"/>
  <c r="R19" i="6"/>
  <c r="S10" i="7"/>
  <c r="P14" i="6"/>
  <c r="P18" i="6"/>
  <c r="P10" i="6"/>
  <c r="R18" i="6"/>
  <c r="R10" i="6"/>
  <c r="S9" i="7"/>
  <c r="S9" i="8" s="1"/>
  <c r="P17" i="6"/>
  <c r="R17" i="6"/>
  <c r="S8" i="7"/>
  <c r="S8" i="8" s="1"/>
  <c r="P16" i="6"/>
  <c r="P9" i="6"/>
  <c r="R16" i="6"/>
  <c r="P15" i="6"/>
  <c r="P8" i="6"/>
  <c r="R15" i="6"/>
  <c r="P21" i="6"/>
  <c r="P13" i="6"/>
  <c r="R13" i="6"/>
  <c r="P20" i="6"/>
  <c r="P12" i="6"/>
  <c r="R20" i="6"/>
  <c r="R12" i="6"/>
  <c r="C53" i="8"/>
  <c r="C284" i="7"/>
  <c r="G70" i="8"/>
  <c r="G71" i="8"/>
  <c r="G72" i="8"/>
  <c r="E72" i="8"/>
  <c r="E71" i="8"/>
  <c r="D70" i="8"/>
  <c r="D71" i="8"/>
  <c r="D72" i="8"/>
  <c r="G70" i="6"/>
  <c r="G71" i="6"/>
  <c r="G72" i="6"/>
  <c r="E72" i="6"/>
  <c r="E71" i="6"/>
  <c r="D70" i="6"/>
  <c r="D71" i="6"/>
  <c r="D72" i="6"/>
  <c r="G72" i="4"/>
  <c r="G71" i="4"/>
  <c r="F70" i="4"/>
  <c r="F71" i="4"/>
  <c r="F72" i="4"/>
  <c r="G94" i="8"/>
  <c r="E94" i="8"/>
  <c r="G93" i="8"/>
  <c r="D93" i="8"/>
  <c r="G92" i="8"/>
  <c r="E92" i="8"/>
  <c r="G91" i="8"/>
  <c r="E91" i="8"/>
  <c r="G90" i="8"/>
  <c r="D90" i="8"/>
  <c r="G89" i="8"/>
  <c r="E89" i="8"/>
  <c r="G88" i="8"/>
  <c r="D88" i="8"/>
  <c r="G87" i="8"/>
  <c r="E87" i="8"/>
  <c r="G86" i="8"/>
  <c r="E86" i="8"/>
  <c r="G85" i="8"/>
  <c r="D85" i="8"/>
  <c r="G69" i="8"/>
  <c r="D69" i="8"/>
  <c r="G68" i="8"/>
  <c r="D68" i="8"/>
  <c r="G67" i="8"/>
  <c r="C67" i="8"/>
  <c r="G66" i="8"/>
  <c r="D66" i="8"/>
  <c r="G65" i="8"/>
  <c r="D65" i="8"/>
  <c r="G64" i="8"/>
  <c r="D64" i="8"/>
  <c r="G63" i="8"/>
  <c r="D63" i="8"/>
  <c r="G62" i="8"/>
  <c r="D62" i="8"/>
  <c r="G61" i="8"/>
  <c r="D61" i="8"/>
  <c r="G60" i="8"/>
  <c r="C60" i="8"/>
  <c r="G59" i="8"/>
  <c r="D59" i="8"/>
  <c r="G58" i="8"/>
  <c r="D58" i="8"/>
  <c r="G57" i="8"/>
  <c r="C57" i="8"/>
  <c r="G56" i="8"/>
  <c r="D56" i="8"/>
  <c r="G55" i="8"/>
  <c r="D55" i="8"/>
  <c r="G54" i="8"/>
  <c r="D54" i="8"/>
  <c r="G53" i="8"/>
  <c r="G52" i="8"/>
  <c r="D52" i="8"/>
  <c r="G51" i="8"/>
  <c r="D51" i="8"/>
  <c r="G50" i="8"/>
  <c r="D50" i="8"/>
  <c r="G49" i="8"/>
  <c r="D49" i="8"/>
  <c r="G48" i="8"/>
  <c r="D48" i="8"/>
  <c r="G47" i="8"/>
  <c r="D47" i="8"/>
  <c r="G46" i="8"/>
  <c r="D46" i="8"/>
  <c r="G45" i="8"/>
  <c r="C45" i="8"/>
  <c r="G44" i="8"/>
  <c r="D44" i="8"/>
  <c r="G43" i="8"/>
  <c r="D43" i="8"/>
  <c r="G42" i="8"/>
  <c r="C42" i="8"/>
  <c r="G41" i="8"/>
  <c r="D41" i="8"/>
  <c r="G40" i="8"/>
  <c r="C40" i="8"/>
  <c r="G39" i="8"/>
  <c r="G38" i="8"/>
  <c r="D38" i="8"/>
  <c r="G37" i="8"/>
  <c r="C37" i="8"/>
  <c r="G36" i="8"/>
  <c r="E36" i="8"/>
  <c r="D36" i="8"/>
  <c r="G35" i="8"/>
  <c r="D35" i="8"/>
  <c r="G34" i="8"/>
  <c r="G33" i="8"/>
  <c r="D33" i="8"/>
  <c r="D32" i="8"/>
  <c r="G31" i="8"/>
  <c r="D31" i="8"/>
  <c r="G30" i="8"/>
  <c r="F30" i="8"/>
  <c r="C30" i="8"/>
  <c r="G29" i="8"/>
  <c r="E29" i="8"/>
  <c r="D29" i="8"/>
  <c r="G28" i="8"/>
  <c r="D28" i="8"/>
  <c r="G27" i="8"/>
  <c r="E27" i="8"/>
  <c r="G26" i="8"/>
  <c r="D26" i="8"/>
  <c r="G25" i="8"/>
  <c r="E25" i="8"/>
  <c r="G24" i="8"/>
  <c r="D24" i="8"/>
  <c r="G23" i="8"/>
  <c r="E23" i="8"/>
  <c r="G22" i="8"/>
  <c r="D22" i="8"/>
  <c r="G21" i="8"/>
  <c r="C21" i="8"/>
  <c r="G20" i="8"/>
  <c r="D20" i="8"/>
  <c r="G19" i="8"/>
  <c r="D19" i="8"/>
  <c r="G18" i="8"/>
  <c r="C18" i="8"/>
  <c r="G17" i="8"/>
  <c r="D17" i="8"/>
  <c r="G16" i="8"/>
  <c r="D16" i="8"/>
  <c r="G15" i="8"/>
  <c r="C15" i="8"/>
  <c r="G14" i="8"/>
  <c r="D14" i="8"/>
  <c r="G13" i="8"/>
  <c r="D13" i="8"/>
  <c r="G12" i="8"/>
  <c r="C12" i="8"/>
  <c r="G10" i="8"/>
  <c r="G9" i="8"/>
  <c r="C9" i="8"/>
  <c r="G8" i="8"/>
  <c r="C8" i="8"/>
  <c r="G7" i="8"/>
  <c r="C7" i="8"/>
  <c r="R6" i="8"/>
  <c r="G6" i="8"/>
  <c r="C6" i="8"/>
  <c r="B6" i="8"/>
  <c r="D244" i="7"/>
  <c r="D39" i="8" s="1"/>
  <c r="Q6" i="7"/>
  <c r="Q6" i="8" s="1"/>
  <c r="P6" i="7"/>
  <c r="P6" i="8" s="1"/>
  <c r="O6" i="7"/>
  <c r="O6" i="8" s="1"/>
  <c r="N6" i="7"/>
  <c r="N6" i="8" s="1"/>
  <c r="M6" i="7"/>
  <c r="M6" i="8" s="1"/>
  <c r="L6" i="7"/>
  <c r="L6" i="8" s="1"/>
  <c r="K6" i="7"/>
  <c r="K6" i="8" s="1"/>
  <c r="J6" i="7"/>
  <c r="J6" i="8" s="1"/>
  <c r="I6" i="7"/>
  <c r="I6" i="8" s="1"/>
  <c r="G94" i="6"/>
  <c r="E94" i="6"/>
  <c r="G93" i="6"/>
  <c r="D93" i="6"/>
  <c r="G92" i="6"/>
  <c r="E92" i="6"/>
  <c r="G91" i="6"/>
  <c r="E91" i="6"/>
  <c r="G90" i="6"/>
  <c r="D90" i="6"/>
  <c r="G89" i="6"/>
  <c r="E89" i="6"/>
  <c r="G88" i="6"/>
  <c r="D88" i="6"/>
  <c r="G87" i="6"/>
  <c r="E87" i="6"/>
  <c r="G86" i="6"/>
  <c r="E86" i="6"/>
  <c r="G85" i="6"/>
  <c r="D85" i="6"/>
  <c r="G69" i="6"/>
  <c r="D69" i="6"/>
  <c r="G68" i="6"/>
  <c r="D68" i="6"/>
  <c r="G67" i="6"/>
  <c r="G66" i="6"/>
  <c r="D66" i="6"/>
  <c r="G65" i="6"/>
  <c r="D65" i="6"/>
  <c r="G64" i="6"/>
  <c r="D64" i="6"/>
  <c r="G63" i="6"/>
  <c r="D63" i="6"/>
  <c r="G62" i="6"/>
  <c r="D62" i="6"/>
  <c r="G61" i="6"/>
  <c r="D61" i="6"/>
  <c r="G60" i="6"/>
  <c r="G59" i="6"/>
  <c r="D59" i="6"/>
  <c r="G58" i="6"/>
  <c r="D58" i="6"/>
  <c r="G57" i="6"/>
  <c r="G56" i="6"/>
  <c r="D56" i="6"/>
  <c r="G55" i="6"/>
  <c r="D55" i="6"/>
  <c r="G54" i="6"/>
  <c r="D54" i="6"/>
  <c r="G53" i="6"/>
  <c r="G52" i="6"/>
  <c r="D52" i="6"/>
  <c r="G51" i="6"/>
  <c r="D51" i="6"/>
  <c r="G50" i="6"/>
  <c r="D50" i="6"/>
  <c r="G49" i="6"/>
  <c r="D49" i="6"/>
  <c r="G48" i="6"/>
  <c r="D48" i="6"/>
  <c r="G47" i="6"/>
  <c r="D47" i="6"/>
  <c r="G46" i="6"/>
  <c r="D46" i="6"/>
  <c r="G45" i="6"/>
  <c r="G44" i="6"/>
  <c r="D44" i="6"/>
  <c r="G43" i="6"/>
  <c r="D43" i="6"/>
  <c r="G42" i="6"/>
  <c r="G41" i="6"/>
  <c r="D41" i="6"/>
  <c r="G40" i="6"/>
  <c r="G39" i="6"/>
  <c r="D39" i="6"/>
  <c r="G38" i="6"/>
  <c r="D38" i="6"/>
  <c r="G37" i="6"/>
  <c r="G36" i="6"/>
  <c r="E36" i="6"/>
  <c r="D36" i="6"/>
  <c r="G35" i="6"/>
  <c r="D35" i="6"/>
  <c r="G34" i="6"/>
  <c r="G33" i="6"/>
  <c r="D33" i="6"/>
  <c r="D32" i="6"/>
  <c r="G31" i="6"/>
  <c r="D31" i="6"/>
  <c r="G30" i="6"/>
  <c r="G29" i="6"/>
  <c r="E29" i="6"/>
  <c r="D29" i="6"/>
  <c r="G28" i="6"/>
  <c r="D28" i="6"/>
  <c r="G27" i="6"/>
  <c r="E27" i="6"/>
  <c r="G26" i="6"/>
  <c r="D26" i="6"/>
  <c r="G25" i="6"/>
  <c r="E25" i="6"/>
  <c r="G24" i="6"/>
  <c r="D24" i="6"/>
  <c r="G23" i="6"/>
  <c r="E23" i="6"/>
  <c r="G22" i="6"/>
  <c r="D22" i="6"/>
  <c r="G21" i="6"/>
  <c r="F21" i="6"/>
  <c r="E21" i="6"/>
  <c r="D21" i="6"/>
  <c r="G20" i="6"/>
  <c r="D20" i="6"/>
  <c r="G19" i="6"/>
  <c r="D19" i="6"/>
  <c r="G18" i="6"/>
  <c r="G17" i="6"/>
  <c r="F17" i="6"/>
  <c r="E17" i="6"/>
  <c r="D17" i="6"/>
  <c r="G16" i="6"/>
  <c r="D16" i="6"/>
  <c r="G15" i="6"/>
  <c r="F15" i="6"/>
  <c r="E15" i="6"/>
  <c r="D15" i="6"/>
  <c r="G14" i="6"/>
  <c r="D14" i="6"/>
  <c r="G13" i="6"/>
  <c r="D13" i="6"/>
  <c r="G12" i="6"/>
  <c r="F12" i="6"/>
  <c r="E12" i="6"/>
  <c r="D12" i="6"/>
  <c r="G10" i="6"/>
  <c r="G9" i="6"/>
  <c r="G8" i="6"/>
  <c r="G7" i="6"/>
  <c r="G6" i="6"/>
  <c r="C6" i="6"/>
  <c r="R6" i="5"/>
  <c r="Q6" i="5"/>
  <c r="P6" i="5"/>
  <c r="O6" i="5"/>
  <c r="O6" i="6" s="1"/>
  <c r="N6" i="5"/>
  <c r="N6" i="6" s="1"/>
  <c r="M6" i="5"/>
  <c r="M6" i="6" s="1"/>
  <c r="L6" i="5"/>
  <c r="L6" i="6" s="1"/>
  <c r="K6" i="5"/>
  <c r="K6" i="6" s="1"/>
  <c r="J6" i="5"/>
  <c r="J6" i="6" s="1"/>
  <c r="I6" i="5"/>
  <c r="I6" i="6" s="1"/>
  <c r="B6" i="6"/>
  <c r="G94" i="4"/>
  <c r="F94" i="4"/>
  <c r="E94" i="4"/>
  <c r="F93" i="4"/>
  <c r="E93" i="4"/>
  <c r="G92" i="4"/>
  <c r="F92" i="4"/>
  <c r="E92" i="4"/>
  <c r="G91" i="4"/>
  <c r="F91" i="4"/>
  <c r="E91" i="4"/>
  <c r="F90" i="4"/>
  <c r="E90" i="4"/>
  <c r="G89" i="4"/>
  <c r="F89" i="4"/>
  <c r="E89" i="4"/>
  <c r="F88" i="4"/>
  <c r="E88" i="4"/>
  <c r="G87" i="4"/>
  <c r="F87" i="4"/>
  <c r="E87" i="4"/>
  <c r="G86" i="4"/>
  <c r="F86" i="4"/>
  <c r="E86" i="4"/>
  <c r="F85" i="4"/>
  <c r="E85" i="4"/>
  <c r="F69" i="4"/>
  <c r="E69" i="4"/>
  <c r="F68" i="4"/>
  <c r="E68" i="4"/>
  <c r="E67" i="4"/>
  <c r="F66" i="4"/>
  <c r="E66" i="4"/>
  <c r="F65" i="4"/>
  <c r="E65" i="4"/>
  <c r="F64" i="4"/>
  <c r="E64" i="4"/>
  <c r="F63" i="4"/>
  <c r="E63" i="4"/>
  <c r="F62" i="4"/>
  <c r="E62" i="4"/>
  <c r="F61" i="4"/>
  <c r="E61" i="4"/>
  <c r="H60" i="4"/>
  <c r="E60" i="4"/>
  <c r="F59" i="4"/>
  <c r="E59" i="4"/>
  <c r="F58" i="4"/>
  <c r="E58" i="4"/>
  <c r="E57" i="4"/>
  <c r="F56" i="4"/>
  <c r="E56" i="4"/>
  <c r="F55" i="4"/>
  <c r="E55" i="4"/>
  <c r="F54" i="4"/>
  <c r="E54" i="4"/>
  <c r="F52" i="4"/>
  <c r="E52" i="4"/>
  <c r="F51" i="4"/>
  <c r="E51" i="4"/>
  <c r="F50" i="4"/>
  <c r="E50" i="4"/>
  <c r="F49" i="4"/>
  <c r="E49" i="4"/>
  <c r="F48" i="4"/>
  <c r="E48" i="4"/>
  <c r="F47" i="4"/>
  <c r="E47" i="4"/>
  <c r="F46" i="4"/>
  <c r="E46" i="4"/>
  <c r="E45" i="4"/>
  <c r="F44" i="4"/>
  <c r="E44" i="4"/>
  <c r="F43" i="4"/>
  <c r="E43" i="4"/>
  <c r="E42" i="4"/>
  <c r="F41" i="4"/>
  <c r="E41" i="4"/>
  <c r="E40" i="4"/>
  <c r="F39" i="4"/>
  <c r="E39" i="4"/>
  <c r="F38" i="4"/>
  <c r="E38" i="4"/>
  <c r="E37" i="4"/>
  <c r="G36" i="4"/>
  <c r="F36" i="4"/>
  <c r="E36" i="4"/>
  <c r="F35" i="4"/>
  <c r="E35" i="4"/>
  <c r="G34" i="4"/>
  <c r="F34" i="4"/>
  <c r="E34" i="4"/>
  <c r="F33" i="4"/>
  <c r="E33" i="4"/>
  <c r="F32" i="4"/>
  <c r="E32" i="4"/>
  <c r="F31" i="4"/>
  <c r="E31" i="4"/>
  <c r="H30" i="4"/>
  <c r="E30" i="4"/>
  <c r="G29" i="4"/>
  <c r="F29" i="4"/>
  <c r="E29" i="4"/>
  <c r="F28" i="4"/>
  <c r="E28" i="4"/>
  <c r="G27" i="4"/>
  <c r="E27" i="4"/>
  <c r="E26" i="4"/>
  <c r="G25" i="4"/>
  <c r="E25" i="4"/>
  <c r="E24" i="4"/>
  <c r="M23" i="4"/>
  <c r="L23" i="4"/>
  <c r="K23" i="4"/>
  <c r="J23" i="4"/>
  <c r="I23" i="4"/>
  <c r="E23" i="4"/>
  <c r="M22" i="4"/>
  <c r="L22" i="4"/>
  <c r="K22" i="4"/>
  <c r="J22" i="4"/>
  <c r="I22" i="4"/>
  <c r="F22" i="4"/>
  <c r="E22" i="4"/>
  <c r="M21" i="4"/>
  <c r="L21" i="4"/>
  <c r="K21" i="4"/>
  <c r="J21" i="4"/>
  <c r="I21" i="4"/>
  <c r="E21" i="4"/>
  <c r="M20" i="4"/>
  <c r="L20" i="4"/>
  <c r="K20" i="4"/>
  <c r="J20" i="4"/>
  <c r="I20" i="4"/>
  <c r="F20" i="4"/>
  <c r="E20" i="4"/>
  <c r="M19" i="4"/>
  <c r="L19" i="4"/>
  <c r="K19" i="4"/>
  <c r="J19" i="4"/>
  <c r="I19" i="4"/>
  <c r="F19" i="4"/>
  <c r="E19" i="4"/>
  <c r="M18" i="4"/>
  <c r="L18" i="4"/>
  <c r="K18" i="4"/>
  <c r="J18" i="4"/>
  <c r="I18" i="4"/>
  <c r="E18" i="4"/>
  <c r="M17" i="4"/>
  <c r="L17" i="4"/>
  <c r="K17" i="4"/>
  <c r="J17" i="4"/>
  <c r="I17" i="4"/>
  <c r="F17" i="4"/>
  <c r="E17" i="4"/>
  <c r="M16" i="4"/>
  <c r="L16" i="4"/>
  <c r="K16" i="4"/>
  <c r="J16" i="4"/>
  <c r="I16" i="4"/>
  <c r="F16" i="4"/>
  <c r="E16" i="4"/>
  <c r="M15" i="4"/>
  <c r="L15" i="4"/>
  <c r="K15" i="4"/>
  <c r="J15" i="4"/>
  <c r="I15" i="4"/>
  <c r="H15" i="4"/>
  <c r="G15" i="4"/>
  <c r="F15" i="4"/>
  <c r="E15" i="4"/>
  <c r="M14" i="4"/>
  <c r="L14" i="4"/>
  <c r="K14" i="4"/>
  <c r="J14" i="4"/>
  <c r="I14" i="4"/>
  <c r="F14" i="4"/>
  <c r="E14" i="4"/>
  <c r="M13" i="4"/>
  <c r="L13" i="4"/>
  <c r="K13" i="4"/>
  <c r="J13" i="4"/>
  <c r="I13" i="4"/>
  <c r="F13" i="4"/>
  <c r="E13" i="4"/>
  <c r="M12" i="4"/>
  <c r="L12" i="4"/>
  <c r="K12" i="4"/>
  <c r="J12" i="4"/>
  <c r="I12" i="4"/>
  <c r="E12" i="4"/>
  <c r="M10" i="4"/>
  <c r="L10" i="4"/>
  <c r="K10" i="4"/>
  <c r="J10" i="4"/>
  <c r="I10" i="4"/>
  <c r="M9" i="4"/>
  <c r="L9" i="4"/>
  <c r="K9" i="4"/>
  <c r="J9" i="4"/>
  <c r="I9" i="4"/>
  <c r="E9" i="4"/>
  <c r="M8" i="4"/>
  <c r="L8" i="4"/>
  <c r="K8" i="4"/>
  <c r="J8" i="4"/>
  <c r="I8" i="4"/>
  <c r="E8" i="4"/>
  <c r="M7" i="4"/>
  <c r="L7" i="4"/>
  <c r="K7" i="4"/>
  <c r="J7" i="4"/>
  <c r="I7" i="4"/>
  <c r="E7" i="4"/>
  <c r="T6" i="4"/>
  <c r="S6" i="4"/>
  <c r="R6" i="4"/>
  <c r="Q6" i="4"/>
  <c r="P6" i="4"/>
  <c r="O6" i="4"/>
  <c r="N6" i="4"/>
  <c r="M6" i="4"/>
  <c r="L6" i="4"/>
  <c r="K6" i="4"/>
  <c r="J6" i="4"/>
  <c r="I6" i="4"/>
  <c r="E6" i="4"/>
  <c r="D6" i="4"/>
  <c r="C6" i="4"/>
  <c r="B6" i="4"/>
  <c r="Q6" i="6" l="1"/>
  <c r="P6" i="6"/>
  <c r="S6" i="7"/>
  <c r="S6" i="8" s="1"/>
  <c r="R6" i="6"/>
</calcChain>
</file>

<file path=xl/sharedStrings.xml><?xml version="1.0" encoding="utf-8"?>
<sst xmlns="http://schemas.openxmlformats.org/spreadsheetml/2006/main" count="7672" uniqueCount="2202">
  <si>
    <t> BERCY 3</t>
  </si>
  <si>
    <t> 10, RUE DU CENTER</t>
  </si>
  <si>
    <t> 93464 NOISY-LE-GRAND CEDEX</t>
  </si>
  <si>
    <t> External Electronic Invoicing Specifications Version and Changes</t>
  </si>
  <si>
    <t> Version</t>
  </si>
  <si>
    <t> 1.5</t>
  </si>
  <si>
    <t> 1.4</t>
  </si>
  <si>
    <t> 1.3</t>
  </si>
  <si>
    <t> 1.2</t>
  </si>
  <si>
    <t> 1.1</t>
  </si>
  <si>
    <t> Month</t>
  </si>
  <si>
    <t> July 2023</t>
  </si>
  <si>
    <t> January 2023</t>
  </si>
  <si>
    <t> June 2022</t>
  </si>
  <si>
    <t> March 2022</t>
  </si>
  <si>
    <t> December 2021</t>
  </si>
  <si>
    <t> Adding management rules to a tag</t>
  </si>
  <si>
    <t> Addition of G1.14 to the following beacons: BT-131, BT-136, BT-137, BT-141, BT-142 - Addition of G1.15 to the following beacons: BT-146, BT-147 , BT-148 - Addition of G1.29 to the following beacons: BT-105, BT-140 - Addition of G1.58 to the following beacons: Ext-FR-FE-BG-04, BT-47, BT -46b and BT-46c - Addition of RG G1.75 to the following beacons: EXT-FR-FE-48, EXT-FR-FE-71, EXT-FR-FE-94, EXT-FR-FE-117 - Addition of RG G1.74 to the following beacons: BT-46b, EXT-FR-FE-06, BT-60, EXT-FR-FE-46, EXT-FR-FE-69, EXT-FR-FE -92, EXT-FR-FE-115 - Addition of G1.80 to the following beacons: BT-29, BT-46b, EXT-FR-FE-06, BT-80, EXT-FR-FE-46, EXT-FR-FE-69, EXT-FR-FE-92, EXT-FR-FE-115 - Addition of RG G6.08 to the following beacons: BG-11, BG-8, BT-55, BT- 80, BG-22, BT-109, BG-23, BT-116, BT-117, BT-118, BT-1, BT-2, BT-3, BT-5, BG-2, BT-24, BG-4, BT-30-1, BG-5, BT-40, BG-7 - Addition of RG G6.09 to the following beacons: EXT-FR-FE-183, BT-127, BT-127- 00, BG-20, BT-96, BG-21, BT-103, BG-27, BG-28, BT-126, BT-129, BT-130, BT-131, BT-136, BT-141, BG-29, BG-30, BT-151, BG-31, BT-153 - Addition of RG G6.11 for the following beacons: BT-31-0, BT-32-0, BT-63, BT- 63-1, BT-8, BT-48, BT-48-0, BT-29, BT-29-1, BT-72, BG-14, BT-73, BT-74, BT-120, BT- 121, EXT-FR-FE-157, EXT-FR-FE-BG-11, BG-26, BT-134, BT-135. -Added G6.12 to the following beacons: BT-26, BG-20, BT-92, BT-95, BT-96, BG-21, BT-99, BT-102, BT-103, BT-127- 00, EXT-FR-FE-183, BT-127, EXT-FR-FE-BG-06, EXT-FR-FE-136, EXT-FR-FE-138, EXT-FR-FE-149, BG- 27, BT-136, BG-28, BT-141, BT-147, BT-148 - BT-8: addition of RG G6.11 and S1.13 - BG-11: addition of G6.13 / G1. 76 - BT-13: addition of RG G1.04 - BG-26: addition of RG G1.39 - BT-30: addition of RG G1.76 - BT-31: addition of RG G1.47 - BT-46-b: addition of rules G2.16 and G1.72 - BT-46c-1: addition of RG S1.11 - BT-47: addition of RG G1.76 - BT-47b: addition of rule G1.72 - BT-48: addition of RG G6.11 / G1.78 - BT-60: addition of rules G1.74 and G1.80 - BT-63: addition of RG G1.47 - BT- 73: addition of G6.11 - BT-74: addition of G6.11 - BT-96: addition of management rule G1.24 - BT-103: addition of management rule G1.24 - BT- 106: addition of G1.59 - BT-109: addition of G1.59 - BT-120: addition of G1.56 - BT-123: addition of RG G4.14 - BT-125: addition of RG G4. 15 - BT-125-1: addition of RG G4.15 and G4.09 - BT-125-2: addition of RG G4.14 and G4.16 - BT-154: addition of rule G8.03 - EXT-FR-FE-BG-06: addition of G1.31 - EXT-FR-FE-06: addition of rules G1.08 / G1.11 / G1.12 - EXT-FR-FE-07: addition G2.07 - EXT-FR-FE-08: addition of rule G1.63 - EXT-FR-FE-21: addition of rules G2.01 - EXT-FR-FE-30: addition of G6.19 - EXT-FR-FE-53: addition of RG G1.19 - EXT-FR-FE-76: addition of G6.19 - EXT-FR-FE-98: addition of G1.58 - EXT-FR- FE-99: addition of G6.19 - EXT-FR-FE-149: addition of G6.12 and G6.16 - EXT-FR-FE-157: addition of G6.11 - EXT-FR-FE -159: addition of RG G1.09 / G1.36 / P1.12 / G1.18 / G6.11 - EXT-FR-FE-183: add G1.52 - EXT-FR-FE-BG-04, BT-47, BT-46b and BT-46c: addition of G1.58 - EXT-FR-FE-BG-11: addition of G1.39</t>
  </si>
  <si>
    <t xml:space="preserve"> BT-60: Addition of management rules G1.08 / G2.07 / G1.11 / S1.11 - BT-121: Addition of management rule G6.21 - BT-46: Addition of RG G1.08 and G1.11 - BT-47: Addition of RG G6.08 on the BT-14 / BT-30 / BT-31 / BT-120 / BT-121 / BT-147</t>
  </si>
  <si>
    <t> Added referencing of the following management rules: G6.16: Management rule on delivery addresses G1.14: Amount field format G1.15: Field format for quantity G1.30: Rules concerning charge amounts /discounts which is already present in the standard - Trajectory: Mention that the invoice line is mandatory from 01/01/2026 Concerning the delivery address, the following data has been added in a "TARGET" trajectory: BT-50 - Buyer's address - Line 1 BT-51 - Buyer's address - Line 2 BT-163 - Buyer's address - Line 3 BT-52 - Buyer's location BT-53 - Code buyer's postal mail --&gt; Addition of management rule G6.16 Addition of data to manage the VAT group</t>
  </si>
  <si>
    <t> Deleting management rules on a tag</t>
  </si>
  <si>
    <t> Deletion of G1.13 for the following beacons: BT-131, BT-136, BT-137, BT-141, BT-142, BT-146, BT-147, BT-148 - Deletion of RG G2. 03 on the following tags: BT-40, BT-55, EXT-FR-FE-38, EXT-FR-FE-61, EXT-FR-FE-84, EXT-FR-FE-107, EXT-FR- FE-130, BT-69, BT-80, EXT-FR-FE-157, BT-159 - Removal of RG G2.04 on the following tags: EXT-FR-FE-38, EXT-FR-FE- 61, EXT-FR-FE-84, EXT-FR-FE-107, EXT-FR-FE-130 - Deletion of G2.19 on BT-10, BT-46c beacons - Deletion of RG G6.08 on the following beacons: BT-127, BT-51, BT-54, BT-163, EXT-FR-FE-183, BT-13, BT-72, BT-6, BT-8, BT-48, BG -3, BT-48-0, BT-50, BT-51, BT-52, BT-53, BT-54, BT-120 - Removal of RG G6.09 on the following beacons: BG-26, BT -134, BT-135, BT-146, BT-149, BT-150, BT-20 - Removal of P1.08 on the following tags: BT-20, BT-22, BT-33, BT-97, BT -104, BT-120, BT-127, BT-128, BT-139, BT-144, BT-154 - BG-14: deletion of G1.39 - BT-23: deletion of G1.64 - BT -130: deletion of S1.13 - BT-31: deletion of G1.46 - BT-46a: deletion of all management rules - BT-46-b: deletion of G1.08 and G1.11 - BT- 60: deletion of rules G1.11 / S1.11 - BT-70: deletion of G6.07 - BT-71: deletion of P1.04 - BT-120: deletion of RG G6.09 - BT-122: deletion of RG G4.09, G4.11, G4.12 and G4.13 - BT-125-1: deletion of RG G4.04, G4.07, G4.08 - BT-125-2: deletion of RG G4.14 - BT-157: delete RG P1.01 - EXT-FR-FE-06: delete RG G1.08, G1.11, G1.12 - EXT-FR-FE-30: delete G6 .20 - EXT-FR-FE-52: deletion of RG G1.19 - EXT-FR-FE-75: deletion of RG G6.19 - EXT-FR-FE-96: deletion G6.17 - EXT- FR-FE-98: deletion of RG G6.19 - EXT-FR-FE-183: deletion of RG G1.52</t>
  </si>
  <si>
    <t xml:space="preserve"> Deletion of data referring to RG G2.09 which is deleted in appendix 7 (BT-59 / BT-27 / BT-28 / BT-41 / BT-44 / BT-45)</t>
  </si>
  <si>
    <t> - Deletion of the referencing of the following management rules: G1.57: Restriction on the reason codes for charges or fees at the document level P1.02: Restriction on the length of the article P1.03: Restriction on length on the quantity field invoiced G1.50: Pre-filling of the delivery address according to the buyer's address</t>
  </si>
  <si>
    <t> Adding and changing the tag field length</t>
  </si>
  <si>
    <t> BT-89 --&gt; Added number of characters: 35 - BT-46a - BT-46b - EXT-FR-FE-06 - EXT-FR-FE-46 - EXT-FR-FE-69 - EXT-FR -FE-115 - EXT-FR-FE-07 - EXT-FR-FE-09 - BT-49-1 - BT-47-1 - BT-18 - BT-18-1 - BT-48: 15 -- &gt; 18 - BT-71-1 - BT-84 - BT-86 - BT-87 - BT-91 - BT-94 - BT-96 - BT-98 - BT-101 - BT-103 - BT-119 - BT -125-1 - BT-128-1 - EXT-FR-FE-139 - EXT-FR-FE-146 - BT-138 - BT-143 - BT-151 - BT-152 - BT-155 - BT-156 - BT-157-1 - BT-158 - BT-158-1 - BT-158-2 - BT-31: modification of the tag length to 15 characters for CII (for alignment with UBL and Factur- X)-BT-122: 50-&gt; 150-BT-11-1: 65-&gt; 100-BT-153-&gt; 40 to 100 characters-B-49-1-&gt; 5 to 4 characters-Bt -126 ---&gt; 6 characters - EXT-FR-FE-13 - BT-60-1 - BT-61-1 - EXT-FR-FE-30 - EXT-FR-FE-47 - EXT-FR-FE -49 - EXT-FR-FE-53 - EXT-FR-FE-70 - EXT-FR-FE-72 - EXT-FR-FE-76 - EXT-FR-FE-93 - EXT-FR-FE-95 - EXT-FR-FE-99 - EXT-FR-FE-116 - EXT-FR-FE-118 - EXT-FR-FE-122 - EXT-FR-FE-148 - BT-46a-1 - BT-46b -1 - BT-46c-1 - EXT-FR-FE-18 and 19: swap the lengths - BT-125-2: change the field length (30 to 50) - BT-141, BT-142, BT -136, BT-137, BT-131: modification of the length of the fields (from 19.6 to 19.2). - BT-146, BT-147, BT-148: modification of the length of the fields (from 19.6 to 19.4). - EXT-FR-FE-50: modification of the length of the field 14  15 - BT-63: modification of the length of the field 14  15 - BT-31-0: modification of the length of the field</t>
  </si>
  <si>
    <t xml:space="preserve"> Modification of the length of the BT-29 data (private identifier of the buyer to 80 instead of 99 - Modification of the length of the BT-49 data (Buyer's electronic address) to 50 to align with that of the seller - Modification of the length of data BT-31 (VAT identifier of the seller) to 14</t>
  </si>
  <si>
    <t> - Modification of the length of BT-49 to 73 characters to be aligned with Annex 3 of the directory on the addressing line code</t>
  </si>
  <si>
    <t xml:space="preserve"> - Change of the format of the "QUANTITY" fields from 19.6 to 19.4 to comply with the standard - Adjustment for the "Amount" and "QUANTITY" fields of the management rules at the format level</t>
  </si>
  <si>
    <t> Adding and modifying the logical type</t>
  </si>
  <si>
    <t> BT-34-1: CODE --&gt; IDENTIFIER - BT-125-1: BIN OBJECT --&gt; CODE - BT-125-2: CODE --&gt; TEXT - EXT-FR-FE-07 - EXT-FR- FE-09 - BT-49-1 - BT-47-1 - BT-30-1 - EXT-FR-FE-146: addition of the logical type IDENTIFIER - EXT-FR-FE-13: change of the logical type to IDENTIFIER - BT-60-1: change of logic type by IDENTIFIER - BT-61-1: change of logic type by IDENTIFIER - EXT-FR-FE-30: change of logic type by IDENTIFIER - EXT-FR-FE-47: change of logical type by IDENTIFIER - EXT-FR-FE-49: change of logical type by IDENTIFIER - EXT-FR-FE-53: change of logical type by IDENTIFIER - EXT-FR-FE-70: change of logical type by IDENTIFIER - EXT-FR-FE-72: change of logical type by IDENTIFIER - EXT-FR-FE-76: change of logical type by IDENTIFIER - EXT-FR-FE-93: change of logical type by IDENTIFIER - EXT-FR -FE-95: change of logical type by IDENTIFIER - EXT-FR-FE-99: change of logical type by IDENTIFIER - EXT-FR-FE-116: change of logical type by IDENTIFIER - EXT-FR-FE-118: change of logical type by IDENTIFIER - EXT-FR-FE-122: change of logical type by IDENTIFIER - EXT-FR-FE-148 - BT-46a-1: change of logical type by IDENTIFIER - BT-46b-1: change of the logical type by IDENTIFIER - BT-46c-1: change of the logical type by IDENTIFIER - EXT-FR-FE-113: TEXT --&gt; CODE - EXT-FR-FE-44: TEXT --&gt; CODE - EXT-FR -FE-67: TEXT --&gt; CODE - EXT-FR-FE-04: TEXT --&gt; CODE - EXT-FR-FE-90: TEXT --&gt; CODE</t>
  </si>
  <si>
    <t> Modification of the format of data BT-21 (subject code of the invoice note) to CODE instead of TEXT - Modification of the format of data BT-46a-1, BT-46b-1, BT-46c-1, BT-47-1 to CODE - Changing data format/length BT-60, BT-60-1, BT-61, BT-61-1</t>
  </si>
  <si>
    <t> Stream 1 data</t>
  </si>
  <si>
    <t> BT-6: deletion of the data in flow 1 - BT-20: Deletion of the data in flow 1. The discount mention is managed through the invoice note - BT-32: addition of the data in stream 1 - EXT-FR-FE-BG-06 / EXT-FR-FE-136 / EXT-FR-FE-137: Addition of data in stream 1 - Deletion in stream 1 of the following tags: BT-50 , BT-51, BT-163, BT-52, BT-53, BT-54 - Addition of BT-29a in stream 1 - BT-32: deletion of data in stream 1 - BT-111: deletion of the data in flow 1 - EXT-FR-FE-183: addition in flow 1 - EXT-FR-FE-149 to EXT-FR-FE-157: addition in flow 1 - EXT-FR-FE-158 : addition in flow 1 - BT-146: deletion of the tag in flow 1 - BT-149: deletion of the tag in flow 1 - BT-150: deletion of the tag in flow 1</t>
  </si>
  <si>
    <t> - Added the buyer's full address in flow 1: - BT-50 - BT-51 - BT-163 - BT-52 - BT-53 - BT-54</t>
  </si>
  <si>
    <t> Changing cardinality</t>
  </si>
  <si>
    <t>Modification of the cardinality of BT-29 (from 0.n to 1.n) in the Factur-X tabs (consistent with the cardinality present in the UBL and CII flows) Modification of the cardinality of BT-47-1: from 1.1 to 0.1 EXT-FR-FE-05: Modification of the cardinality 0.N --&gt; 0.1 EXT-FR-FE-130: Modification of the cardinality  1.1 EXT-FR-FE-107: Modification of the cardinality 0.1 - -&gt; 1.1 EXT-FR-FE-183: remove the cardinality of column C EXT-FR-FE-157: modify the cardinality --&gt; 1.1 BT-18-1: modification of the cardinality 0.1 --&gt; 1.1 BT- 60 and BT-71: change of the cardinality of the extension (0..1 to 0..n)</t>
  </si>
  <si>
    <t> - Extension to modify the cardinality of data BT-128 (Invoice line object identifier) - Modification of the cardinality of BT-46a-1 to 0.1 - Extension EXT-FR-FE-01 (Contract type) - -&gt; change from cardinality 0.1 to 1.1 - BT-127: Compliance of the cardinality standard with 0.1</t>
  </si>
  <si>
    <t>Factur-X FR CII D16B EXTENDED format: - Correction of the cardinality of BT-158-1 (0.N --&gt; 1..1) and BT-158-2 (0.N --&gt; 0..1) UBL format: - Changed line note cardinality (BT-127) from 0.1 to 0.n (Chorus PRO backwards compatibility)</t>
  </si>
  <si>
    <t> Adding, editing, or removing tags</t>
  </si>
  <si>
    <t> - Addition of tags: EXT-FR-FE-92a, EXT-FR-FE-92a-1, EXT-FR-FE-92b, EXT-FR-FE-92b-1 - Replacement of tags EXT-FR-FE- 93 and EXT-FR-FE-93-1 by EXT-FR-FE-92c and EXT-FR-FE-92c-1 - Creation of the following beacons from BT-29: BT-29a, BT-29a- 1, BT-29b, BT-29b-1, BT-29c, BT-29c-1 - Added tag: EXT-FR-FE-159</t>
  </si>
  <si>
    <t> Addition of data BT-30-1 (SIREN schema identifier) - Addition of data BT-31-0 (Seller's VAT identifier schema identifier) - Addition of data BT-48- 0 (Buyer's tax identifier qualifier) - Addition of data BT-63-0 (VAT identifier of the biller (Invoice Service)) Addition in the flow 2 tabs: - Addition of data BT-32 -0 (Seller's Tax Identifier Qualifier) - Extension EXT-FR-FE-01 (Contract Type) --&gt; B2G backward compatibility + Addition of RG G1.03 - Extension EXT-FR-FE-02 (Type of previous invoice) --&gt; To qualify the previous invoice: Invoice / credit note or Down payment invoice for example - Extension EXT-FR-FE-BG-01 and its data (Buyer Agent Block - Media agency, Third party listed validator Buyer) and his data - Extension of EXT-FR-FE-26 --&gt; EXT-FR-FE-42 data to align the block (BG-10 Beneficiary) with other Buyer/Seller type blocks - Extension EXT-FR- FE-BG-02 (Payer block) and its data - Extension EXT-FR-FE-BG-03 (Seller agent block - for example Third Party VALIDATION OF THE INVOICE before issuance) and its data - Extension EXT-FR-FE- BG-04 (INVOICEE Block - billed to) and its data - Extension EXT-FR-FE-BG-05 (INVOICER Block - Billing Third Party) and its data - Extension EXT-FR-FE-135 (Identifier of the order generated by the buyer) - Extension EXT-FR-FE-BG-06 (Addition of previous invoice reference online block) and its data - Extension EXT-FR-FE-BG-07 (Shipping notice block) and its data - Extension EXT-FR-FE-BG-08 (Receipt notification block) and its data - Extension EXT-FR-FE-BG-09 (Sales order block) and its data - Extension EXT-FR-FE-BG- 10 (Multi-delivery block) and its data - Extension EXT-FR-FE-BG-11 (Detail delivery block) and its data - Extension EXT-FR-FE-183 (Subject code of the line note (Line block BG-25) and modification of the cardinality of the Invoice Line Note (BT-127-00) in order to be able to manage several notes - Deletion of the tag to manage the single taxable person. In the case of a single taxable person, BT-47 must be used</t>
  </si>
  <si>
    <t> Added as an extension a subject code for the invoice line note</t>
  </si>
  <si>
    <t> Editing and adding the path</t>
  </si>
  <si>
    <t> Modification and addition of the path: - BG-27 --&gt; Addition of "with cbc:ChargeIndicator = 'false'" - BG-28 --&gt; Addition of "with cbc:ChargeIndicator = 'true'" - BT-31-0 --&gt; Added "with cac:TaxScheme/cbc:ID = “VAT”" - BT-32-0 --&gt; Added "with cac:TaxScheme/cbc:ID != “LOC”" for UBL and "with cac:TaxScheme/cbc:ID != “FC”" for CII - BT-34-1 / BT-46b-1 / BT-46c / BT-46c-1 / BT-47-1 / EXT-FR-FE- 05 / EXT-FR-FE-49 / EXT-FR-FE-68 / EXT-FR-FE-73 / EXT-FR-FE-95 / EXT-FR-FE-146 / EXT-FR-FE-158 / BT-157-1 for the CII and Factur-x - EXT-FR-FE-128: Modification of the end of the path with PostalZone - EXT-FR-FE-127: Modification of the end of the path with Path CityName - EXT- FR-FE-105: Modification of the end of the path with Path PostalZone - EXT-FR-FE-104: Modification of the end of the path with Path CityName</t>
  </si>
  <si>
    <t> Formatting of paths in UBL for invoice lines - Modification of the path of BT-34-1 data in CII for flow 2</t>
  </si>
  <si>
    <t xml:space="preserve"> - Correction of path on certain tags</t>
  </si>
  <si>
    <t> Editing the tag title</t>
  </si>
  <si>
    <t> BT-49 and BT-49-1 --&gt; replacement of "Buyer's electronic address" by "Routing code" - Ext-FR-FE6155: modification of the CP name by Postal Code - Ext-FR-FE-98 modification of the name of the Routing Code tag - EXT-FR-FE-99 modification of the name of the tag Identifier of the buyer's routing code schema. - BG-15: modification of the name, deletion of "provision of service" - BG-13: modification of the name, deletion of "provision of service" - BT-71-1: modification of the name, addition of "delivery establishment " - EXT-FR-FE-1: modification of the name, "schema identifier" instead of scheme identifier - EXT-FR-FE-BG-10: modification of the name of the tag EXT-FR-FE-148: Modification of the tag label</t>
  </si>
  <si>
    <t> Miscellaneous</t>
  </si>
  <si>
    <t xml:space="preserve"> Deletion of the mention “Invoiced to” by “Addressed to” - BT-63: typo for the word constituted - BG-12: spelling correction - Deletion of the mention “service” on the following tags: BT-75, BT- 76, BT-77, BT-78, BT-72 - BT-8: addition of additional details to S1.13 - EXT-FR-FE-183: move mentions of comments to business management rules - BT-127 -00: move comment mentions to business management rules - BT-46c-1: S.1.11 moved to syntactic rule column - EXT-FR-FE-93-1: S.1.11 moved to syntactic rule column - EXT- FR-FE-27: delete the duplicate wording which is in column G “VAT identifier Invoice to” - EXT-FR-FE-119: Delete the duplicate wording which is in column G “VAT identifier Invoice to” » Modification of the title of the following columns: - “EDI CPRO generic rules” --&gt; “EDI PPF generic rules” - “EDI CPRO syntactic rules” --&gt; “EDI PPF syntactic rules” Addition of the UBL mention for the use of ##: - BT-21 - EXT-FR-FE-183 Modification of the rules of standard EN16931 for the following BTs (stream 2 UBL): - BT-139 and BT-140: replacement of BR-44 by BR -42 - BT-144 and BT-145: replacement of BR-42 by BR-44 Addition and modification of the standard: - Addition of the “ISO6523 (ICD)” standard in the “list of values and nomenclatures” column for the following tags: BT -49-1, EXT-FR-FE-13, EXT-FR-FE-30, EXT-FR-FE-53, EXT-FR-FE-76, EXT-FR-FE-99, EXT-FR-FE -122 - EXT-FR-FE-10 / EXT-FR-FE-27 / EXT-FR-FE-96 / EXT-FR-FE-119: addition of the ISO 3166 standard Modification of the business definition: - EXT-FR -FE-18 --&gt; Business definition: "Identifier of an addressable group of properties, consistent with the postal service concerned", and usage note: "Example: postal code or postal delivery number" - EXT-FR- FE-19 --&gt; Business definition: “Usual name of the commune, town or village, in which the address of the buyer's agent is located”, and deletion of the usage note - EXT-FR- FE-BG-03 Addition, modification and creation of the comment: - BT-127-00: addition of the comment “Mandatory only in the event of an eco tax (WEEE)” - EXT-FR-FE-01: deletion of the comment - EXT -FR-FE-113: typo correction in the comment (list) - EXT-FR-FE-113: deletion of the example to only talk about the UNCL3035 list - EXT-FR-FE-44: deletion of the example to talk only about the UNCL3035 list - EXT-FR-FE-67: deletion of the example to talk only about the UNCL3035 list - EXT-FR-FE-04: deletion of the example to talk only about the UNCL3035 list Modification of the usage note: - BT-95: translation into French, repeating the same text as in the BT-102, BT-118 and BT-151 tags - BT-23: modification of column P: Complete the box billing by the seller - EXT-FR-FE-132 / BT-41 / BT-56 / EXT-FR-FE-23 / EXT-FR-FE-40 / EXT-FR-FE-86 / EXT-FR- FE-109 /: Modification of the usage note (removal of the term “PERSON”) - EXT-FR-FE-BG-04: modification of the “EN16931 usage note” Modification of the management rules column at respect: - BT-7: Modification of content “This data is not generally used in France. It is BT-8 which indicates the regime which is normally used” - EXT-FR-FE-96: addition “The VAT identifier is systematically with a “FR” prefix in the context of electronic invoicing” - BT -116: addition of the mention “breakdown of VAT by VAT type rate”</t>
  </si>
  <si>
    <t xml:space="preserve"> BT-90: Precision on the shemeID for the UBL format</t>
  </si>
  <si>
    <t xml:space="preserve"> - Factur-X: Addition of profiles for each of the standard data</t>
  </si>
  <si>
    <t>Modification of the following CPRO management rules (then externalized in appendix 7): - Detail added in management rule G1.29 - Addition of invoice types: 262 (global discount) and 83/84 for discounts - G1.33 to complete the B2G part - S1.06 to add the BASIC WL profile - G1.59: Deletion of B2G invoicing frameworks linked to subcontracting - P1.12: Deletion of B2G invoicing frameworks linked to subcontracting - G1.63: Alignment of the management rule with G1.61 - G1.42: Definition of the unique invoice identifier in the PPF Addition of the following CPRO management rules (then externalized in appendix 7): - G1. 31 in case of credit note invoice - G2.19 and G2.29 in BT-10 (Seller's service code) - G1.08 and G1.11 for BT-29 / BT-46 (Case of B2G) - G1. 52 to define the accepted values of the standard - G1.57 to define the accepted values of the standard - G1.03 in BT-24 (Data trajectory) - S1.11 for the use of the qualifier to reference a service code - G2.21 to limit the “delivered to” data - G6.01 for managing invoice line numbers - G6.10 to specify mandatory fields in relation to the data trajectory - P1.01 to limit the number of characters of the standard identifier of the article (BT-157) - Addition of management rules G6.08 and G6.08 in order to make the data requested by the tax administration mandatory Deletion of the following CPRO management rules (then externalized in annex 7): - G1.51 which is ISO with rule G1.56 - S1.04 (duplicate with rule G1.01) - S1.01 for BT-134 and BT-135 - G1.03: Replace rules G6.08 and G6.09 - G6.05 - G1.26 - G1.41 - G1.48 - G2.02 - S1.01 - G1.38 Modification of the trajectory: - BG-25 which includes BT- 134 and BT-136 pass into "TARGET" trajectory as well as BT-126 (Invoice line identifier) - Deletion of data below: Buyer: BT-50 / BT-51 / BT-163 / BT-52 / BT -53 / BT-54 Supplier: BT-35 / BT-36 / BT-162 / BT-37 / BT-38 / BT-39 BT-29 and BT-29-1 because the uniqueness check will be carried out on the SIREN Delivery address: BT-75 / BT-76 / BT-165 / BT-77 / BT-78 / BT-79 'For all formats: - Division of streams 1 and 2 into 2 separate tabs in order to clearly differentiate the structuring of the 2 flows - Correction of tags with a schema identifier with, for some, a modification of the path. - Addition of the "Rules of standard 16931" column in order to specify the management rules of the standard for each of the tags</t>
  </si>
  <si>
    <t>B2B semantic format</t>
  </si>
  <si>
    <t> File structure overview</t>
  </si>
  <si>
    <r>
      <t> This document is structured into several tabs: - The "tab</t>
    </r>
    <r>
      <rPr>
        <b/>
        <i/>
        <sz val="10"/>
        <color rgb="FF2F5597"/>
        <rFont val="Calibri"/>
        <family val="2"/>
      </rPr>
      <t> Version</t>
    </r>
    <r>
      <rPr>
        <b/>
        <sz val="10"/>
        <color rgb="FF2F5597"/>
        <rFont val="Calibri"/>
        <family val="2"/>
      </rPr>
      <t> "</t>
    </r>
    <r>
      <rPr>
        <sz val="10"/>
        <color rgb="FF2F5597"/>
        <rFont val="Calibri"/>
        <family val="2"/>
      </rPr>
      <t xml:space="preserve"> which allows you to consult the changes for each version delivered - The "tab</t>
    </r>
    <r>
      <rPr>
        <b/>
        <i/>
        <sz val="10"/>
        <color rgb="FF2F5597"/>
        <rFont val="Calibri"/>
        <family val="2"/>
      </rPr>
      <t> Instructions</t>
    </r>
    <r>
      <rPr>
        <b/>
        <sz val="10"/>
        <color rgb="FF2F5597"/>
        <rFont val="Calibri"/>
        <family val="2"/>
      </rPr>
      <t xml:space="preserve"> "-</t>
    </r>
    <r>
      <rPr>
        <sz val="10"/>
        <color rgb="FF2F5597"/>
        <rFont val="Calibri"/>
        <family val="2"/>
      </rPr>
      <t> L</t>
    </r>
    <r>
      <rPr>
        <sz val="10"/>
        <color rgb="FF2F5597"/>
        <rFont val="Calibri"/>
        <family val="2"/>
      </rPr>
      <t xml:space="preserve"> the dedicated tabs</t>
    </r>
    <r>
      <rPr>
        <b/>
        <sz val="10"/>
        <color rgb="FF2F5597"/>
        <rFont val="Calibri"/>
        <family val="2"/>
      </rPr>
      <t xml:space="preserve"> in different semantic formats (UBL / CII / Factur X FR CII D16B Extended)</t>
    </r>
    <r>
      <rPr>
        <sz val="10"/>
        <color rgb="FF2F5597"/>
        <rFont val="Calibri"/>
        <family val="2"/>
      </rPr>
      <t> Each format includes the structure of flow 1 (Invoicing data for tax administration) and flow 2 (Complete invoice)</t>
    </r>
  </si>
  <si>
    <r>
      <t> “ID” column</t>
    </r>
    <r>
      <rPr>
        <sz val="10"/>
        <color rgb="FF2F5597"/>
        <rFont val="Calibri"/>
        <family val="2"/>
      </rPr>
      <t xml:space="preserve"> : indicates the identifier of a field allowing it to be uniquely identified in order to follow its developments. The ID should not be changed.</t>
    </r>
  </si>
  <si>
    <r>
      <t xml:space="preserve"> “Cardinality” column</t>
    </r>
    <r>
      <rPr>
        <sz val="10"/>
        <color rgb="FF2F5597"/>
        <rFont val="Calibri"/>
        <family val="2"/>
      </rPr>
      <t> : indicates the possible number of relationships between two elements of a data model. Its value can be single (1) or multiple (*).</t>
    </r>
  </si>
  <si>
    <r>
      <t xml:space="preserve"> “Format structure” columns</t>
    </r>
    <r>
      <rPr>
        <sz val="10"/>
        <color rgb="FF2F5597"/>
        <rFont val="Calibri"/>
        <family val="2"/>
      </rPr>
      <t> present the tree structure of the semantic format.</t>
    </r>
  </si>
  <si>
    <t> The data is grouped into blocks, which can themselves be grouped into blocks: the whole constitutes the semantic format.</t>
  </si>
  <si>
    <t> For example, the consultation format is made up of six blocks, containing data or sub-blocks of data, up to four tree levels. The blocks grouping the data are identified by an ID in the form BG (Business Group) while the data are identified by an ID in the form BT (Business Term).</t>
  </si>
  <si>
    <r>
      <t xml:space="preserve"> “Standard Path” columns</t>
    </r>
    <r>
      <rPr>
        <sz val="10"/>
        <color rgb="FF2F5597"/>
        <rFont val="Calibri"/>
        <family val="2"/>
      </rPr>
      <t> : indicate the path of the data standard</t>
    </r>
  </si>
  <si>
    <r>
      <t xml:space="preserve"> “Logical type” and “Length” columns</t>
    </r>
    <r>
      <rPr>
        <sz val="10"/>
        <color rgb="FF2F5597"/>
        <rFont val="Calibri"/>
        <family val="2"/>
      </rPr>
      <t> : indicate the characteristics of each data. List of logical type values: Boolean, Date, identifier, list, number, text etc.</t>
    </r>
  </si>
  <si>
    <r>
      <t> “List of values &amp; nomenclatures” column</t>
    </r>
    <r>
      <rPr>
        <sz val="10"/>
        <color rgb="FF2F5597"/>
        <rFont val="Calibri"/>
        <family val="2"/>
      </rPr>
      <t xml:space="preserve"> indicates in the case of “list” type data all possible values. The values are detailed in the tab</t>
    </r>
    <r>
      <rPr>
        <b/>
        <sz val="10"/>
        <color rgb="FF2F5597"/>
        <rFont val="Calibri"/>
        <family val="2"/>
      </rPr>
      <t> Appendix 7 - Management rules</t>
    </r>
    <r>
      <rPr>
        <sz val="10"/>
        <color rgb="FF2F5597"/>
        <rFont val="Calibri"/>
        <family val="2"/>
      </rPr>
      <t> . In certain cases, a management rule can restrict the values</t>
    </r>
  </si>
  <si>
    <r>
      <t> “Management rule to respect” column</t>
    </r>
    <r>
      <rPr>
        <sz val="10"/>
        <color rgb="FF2F5597"/>
        <rFont val="Calibri"/>
        <family val="2"/>
      </rPr>
      <t xml:space="preserve"> : indicates the rule(s) for each data.</t>
    </r>
  </si>
  <si>
    <r>
      <t> “Business definition” column</t>
    </r>
    <r>
      <rPr>
        <sz val="10"/>
        <color rgb="FF2F5597"/>
        <rFont val="Calibri"/>
        <family val="2"/>
      </rPr>
      <t xml:space="preserve"> : indicates the business definition of each data.</t>
    </r>
  </si>
  <si>
    <r>
      <t> “EN16931 usage note” column:</t>
    </r>
    <r>
      <rPr>
        <sz val="10"/>
        <color rgb="FF2F5597"/>
        <rFont val="Calibri"/>
        <family val="2"/>
      </rPr>
      <t xml:space="preserve"> Indicates usage in the standard</t>
    </r>
  </si>
  <si>
    <r>
      <t xml:space="preserve"> Column (Only for flow 2 formats): “EDI PPF generic rules” &amp; “EDI PPF syntax rules”</t>
    </r>
    <r>
      <rPr>
        <sz val="10"/>
        <color rgb="FF2F5597"/>
        <rFont val="Calibri"/>
        <family val="2"/>
      </rPr>
      <t> : these are the specific management rules. Each management rule is codified and detailed in the</t>
    </r>
    <r>
      <rPr>
        <b/>
        <sz val="10"/>
        <color rgb="FF2F5597"/>
        <rFont val="Calibri"/>
        <family val="2"/>
      </rPr>
      <t> Appendix 7 - Management rules</t>
    </r>
    <r>
      <rPr>
        <sz val="10"/>
        <color rgb="FF2F5597"/>
        <rFont val="Calibri"/>
        <family val="2"/>
      </rPr>
      <t> .</t>
    </r>
  </si>
  <si>
    <r>
      <t xml:space="preserve">Column (Uniquemet for flow 1 formats): “EDI PPF generic rules” &amp; “EDI PPF syntax rules”</t>
    </r>
    <r>
      <rPr>
        <sz val="10"/>
        <color rgb="FF2F5597"/>
        <rFont val="Calibri"/>
        <family val="2"/>
      </rPr>
      <t> : these are the specific management rules. Each management rule is codified and detailed in the</t>
    </r>
    <r>
      <rPr>
        <b/>
        <sz val="10"/>
        <color rgb="FF2F5597"/>
        <rFont val="Calibri"/>
        <family val="2"/>
      </rPr>
      <t> Appendix 7 - Management rules.</t>
    </r>
    <r>
      <rPr>
        <sz val="10"/>
        <color rgb="FF2F5597"/>
        <rFont val="Calibri"/>
        <family val="2"/>
      </rPr>
      <t xml:space="preserve"> Codification of management rules: - G: Rules applied for all flow formats - S: Syntactic rules - P: Recommendation rule, i.e. good practices to be respected but which do not lead, if they are not, upon rejection of the flow</t>
    </r>
  </si>
  <si>
    <r>
      <t> Column (Only for stream 1 formats): “Rules of the EN16931 standard</t>
    </r>
    <r>
      <rPr>
        <b/>
        <sz val="10"/>
        <color rgb="FF2F5597"/>
        <rFont val="Calibri"/>
        <family val="2"/>
      </rPr>
      <t xml:space="preserve"> "</t>
    </r>
    <r>
      <rPr>
        <sz val="10"/>
        <color rgb="FF2F5597"/>
        <rFont val="Calibri"/>
        <family val="2"/>
      </rPr>
      <t> : these are the management rules specific to the standard. Each management rule is codified and detailed in the</t>
    </r>
    <r>
      <rPr>
        <b/>
        <sz val="10"/>
        <color rgb="FF2F5597"/>
        <rFont val="Calibri"/>
        <family val="2"/>
      </rPr>
      <t> Appendix 7 - Management rules.</t>
    </r>
  </si>
  <si>
    <r>
      <t> Column (Only for factur-X formats) Flow 2: “Profiles</t>
    </r>
    <r>
      <rPr>
        <b/>
        <sz val="10"/>
        <color rgb="FF2F5597"/>
        <rFont val="Calibri"/>
        <family val="2"/>
      </rPr>
      <t xml:space="preserve"> "</t>
    </r>
    <r>
      <rPr>
        <sz val="10"/>
        <color rgb="FF2F5597"/>
        <rFont val="Calibri"/>
        <family val="2"/>
      </rPr>
      <t> identification for each of the data of the associated Factur-x profile type.</t>
    </r>
    <r>
      <rPr>
        <b/>
        <sz val="10"/>
        <color rgb="FF2F5597"/>
        <rFont val="Calibri"/>
        <family val="2"/>
      </rPr>
      <t/>
    </r>
  </si>
  <si>
    <r>
      <t> Column (Only for factur-X formats) Flow 1: "Profiles</t>
    </r>
    <r>
      <rPr>
        <b/>
        <sz val="10"/>
        <color rgb="FF2F5597"/>
        <rFont val="Calibri"/>
        <family val="2"/>
      </rPr>
      <t xml:space="preserve"> "</t>
    </r>
    <r>
      <rPr>
        <sz val="10"/>
        <color rgb="FF2F5597"/>
        <rFont val="Calibri"/>
        <family val="2"/>
      </rPr>
      <t> : identification for each of the data of the associated Factur-x profile type.</t>
    </r>
    <r>
      <rPr>
        <b/>
        <sz val="10"/>
        <color rgb="FF2F5597"/>
        <rFont val="Calibri"/>
        <family val="2"/>
      </rPr>
      <t/>
    </r>
  </si>
  <si>
    <t> ID</t>
  </si>
  <si>
    <t> Cardinality</t>
  </si>
  <si>
    <t> Cardinality Profile EN16931</t>
  </si>
  <si>
    <t> Cardinality Extension</t>
  </si>
  <si>
    <t> Format structure</t>
  </si>
  <si>
    <t> Path of the UBL standard</t>
  </si>
  <si>
    <t> Logical type</t>
  </si>
  <si>
    <t> Length</t>
  </si>
  <si>
    <t> List of values &amp; nomenclatures</t>
  </si>
  <si>
    <t xml:space="preserve"> Management rules to respect</t>
  </si>
  <si>
    <t> Business definition of EN16931</t>
  </si>
  <si>
    <t> Usage note EN16931</t>
  </si>
  <si>
    <t> Generic EDI PPF rules</t>
  </si>
  <si>
    <t> EDI PPF syntax rules</t>
  </si>
  <si>
    <t> Rules of standard 16931</t>
  </si>
  <si>
    <t> Comment</t>
  </si>
  <si>
    <t> OCR flow 1 data</t>
  </si>
  <si>
    <t> N1</t>
  </si>
  <si>
    <t> N2</t>
  </si>
  <si>
    <t> N3</t>
  </si>
  <si>
    <t> N4</t>
  </si>
  <si>
    <t> Invoice or credit note</t>
  </si>
  <si>
    <t> Path</t>
  </si>
  <si>
    <t> BT-1</t>
  </si>
  <si>
    <t> 1..1</t>
  </si>
  <si>
    <t> Bill number</t>
  </si>
  <si>
    <t> /Invoice /CreditNote</t>
  </si>
  <si>
    <t> /cbc:ID</t>
  </si>
  <si>
    <t> IDENTIFIER</t>
  </si>
  <si>
    <t> Unique identification of the Invoice.</t>
  </si>
  <si>
    <t>Sequential number required in Article 226(2) of Directive 2006/112/EC [2], to uniquely identify the Invoice. It may be based on one or more series, which may include alphanumeric characters.</t>
  </si>
  <si>
    <t> G1.05 G1.06 G1.42 G6.08</t>
  </si>
  <si>
    <t> BR-2</t>
  </si>
  <si>
    <t> X</t>
  </si>
  <si>
    <t> BT-2</t>
  </si>
  <si>
    <t> Date of issue of initial invoice / amending invoice</t>
  </si>
  <si>
    <t> /cbc:IssueDate</t>
  </si>
  <si>
    <t> DATE</t>
  </si>
  <si>
    <t> ISO</t>
  </si>
  <si>
    <t> YYYY-MM-DD (UBL format) YYYYMMDD (CII format)</t>
  </si>
  <si>
    <t> Date on which the Invoice was issued.</t>
  </si>
  <si>
    <t/>
  </si>
  <si>
    <t> G1.07 G1.09 G1.36 G6.08</t>
  </si>
  <si>
    <t> BR-3</t>
  </si>
  <si>
    <t> BT-3</t>
  </si>
  <si>
    <t> Invoice type code</t>
  </si>
  <si>
    <t> /cbc:InvoiceTypeCode /cbc:CreditNoteTypeCode</t>
  </si>
  <si>
    <t> CODED</t>
  </si>
  <si>
    <t> UNTDID 1001</t>
  </si>
  <si>
    <t> Code specifying the functional type of the Invoice.</t>
  </si>
  <si>
    <t> Commercial invoices and credit notes are defined according to entries from the UNTDID 1001 list [6]. Other entries in the UNTDID 1001 [6] list for specific invoices or credit notes may be used, if applicable.</t>
  </si>
  <si>
    <t>G1.01 G6.08</t>
  </si>
  <si>
    <t> BR-4</t>
  </si>
  <si>
    <t> BT-5</t>
  </si>
  <si>
    <t> Invoice currency code</t>
  </si>
  <si>
    <t> /cbc:DocumentCurrencyCode</t>
  </si>
  <si>
    <t> ISO 4217</t>
  </si>
  <si>
    <t> Currency in which all Invoice amounts are expressed, except for the total VAT amount in the accounting currency.</t>
  </si>
  <si>
    <t> 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t>
  </si>
  <si>
    <t> G1.10 G6.08</t>
  </si>
  <si>
    <t> BR-5</t>
  </si>
  <si>
    <t> BT-6</t>
  </si>
  <si>
    <t> 0..1</t>
  </si>
  <si>
    <t> VAT accounting currency code</t>
  </si>
  <si>
    <t> /cbc:TaxCurrencyCode</t>
  </si>
  <si>
    <t> Currency used for VAT accounting and reporting, accepted or required in the Seller's country.</t>
  </si>
  <si>
    <t>Should be used for the total VAT amount in the accounting currency, when the VAT Accounting Currency Code differs from the Invoicing Currency Code. Valid currency lists are registered with the ISO 4217 “Codes for the Representation of Currencies and Fund Types” Maintenance Agency. It is recommended to use alpha-3 representation. For further information, see Article 230 of Council Directive 2006/112/EC [2].</t>
  </si>
  <si>
    <t xml:space="preserve"> G1.10</t>
  </si>
  <si>
    <t> BT-7</t>
  </si>
  <si>
    <t> Value added tax due date</t>
  </si>
  <si>
    <t> /cbc:TaxPointDate</t>
  </si>
  <si>
    <r>
      <rPr>
        <b/>
        <sz val="11"/>
        <rFont val="Arial"/>
        <family val="2"/>
      </rPr>
      <t xml:space="preserve"> This data is not used in France.</t>
    </r>
    <r>
      <rPr>
        <sz val="11"/>
        <rFont val="Arial"/>
        <family val="2"/>
      </rPr>
      <t> It is BT-8 which indicates the speed which is normally used.</t>
    </r>
  </si>
  <si>
    <t> Date on which VAT becomes chargeable to the Seller and the Buyer to the extent that this date can be determined and differs from the date of issue of the invoice, in accordance with the VAT Directive.</t>
  </si>
  <si>
    <t>The due date generally corresponds to the date on which the goods were delivered or the services completed (payable event). There are some variations. For further information, see Article 226 (7) of Council Directive 2006/112/EC [2]. This element is required if the Value Added Tax Due Date differs from the Invoice Issue Date.</t>
  </si>
  <si>
    <t> G1.09 G1.36</t>
  </si>
  <si>
    <t> BR-CO-3</t>
  </si>
  <si>
    <t> BT-8</t>
  </si>
  <si>
    <t> Value added tax due date code</t>
  </si>
  <si>
    <t> /cac:InvoicePeriod/cbc:DescriptionCode</t>
  </si>
  <si>
    <t xml:space="preserve"> UBL: UNTDID 2005 CII: UNTDID 2475</t>
  </si>
  <si>
    <t> Field to specify the option for paying tax based on debits</t>
  </si>
  <si>
    <t> Code specifying the date on which VAT becomes chargeable for the Seller and the Buyer</t>
  </si>
  <si>
    <t>The code must be chosen from the following values taken from UNTDID 2005 or 2475 [6]: - Invoice date - Delivery date - Payment date The value added tax due date in code is used when the value added tax due date is not known at the time the invoice is sent. The use of the BT-8 is therefore exclusive to that of the BT-7 and vice versa.</t>
  </si>
  <si>
    <t> G1.43 G6.11</t>
  </si>
  <si>
    <t> S1.13 (only for CII and Factur-X)</t>
  </si>
  <si>
    <t> BT-9</t>
  </si>
  <si>
    <t> Due date</t>
  </si>
  <si>
    <t> /cbc:DueDate /cac:PaymentMeans/cbc:PaymentDueDate</t>
  </si>
  <si>
    <t> Date payment is due.</t>
  </si>
  <si>
    <t> The due date is the date the net payment is due. For partial payments, this is the first net due date. Description for more complex payment terms is given in BT-20.</t>
  </si>
  <si>
    <t> G1.09 G1.36 P1.12 G1.18 G6.11</t>
  </si>
  <si>
    <t> BR-CO-25</t>
  </si>
  <si>
    <t> BT-10</t>
  </si>
  <si>
    <t>Buyer reference</t>
  </si>
  <si>
    <t> /cbc:BuyerReference</t>
  </si>
  <si>
    <t> TEXT</t>
  </si>
  <si>
    <t> Identifier assigned by the Buyer and intended for internal invoice routing.</t>
  </si>
  <si>
    <t> The identifier is defined by the Buyer (e.g. contact ID, department, office ID, project code) but is indicated by the Seller in the Invoice.</t>
  </si>
  <si>
    <t> G2.29</t>
  </si>
  <si>
    <t> BT-11</t>
  </si>
  <si>
    <t> Project reference</t>
  </si>
  <si>
    <t> /cac:ProjectReference/cbc:ID /cac:AdditionalDocumentReference/cbc:ID</t>
  </si>
  <si>
    <t> DOCUMENT REFERENCE</t>
  </si>
  <si>
    <t> Identification of the project to which the invoice refers</t>
  </si>
  <si>
    <t> BT-12</t>
  </si>
  <si>
    <t> Contract reference</t>
  </si>
  <si>
    <t> /cac:ContractDocumentReference/cbc:ID</t>
  </si>
  <si>
    <t> Identifier of a contract.</t>
  </si>
  <si>
    <t> The contract identifier should be unique for a specific business relationship and for a defined period of time.</t>
  </si>
  <si>
    <t> G3.02</t>
  </si>
  <si>
    <t> EXT-FR-FE-01</t>
  </si>
  <si>
    <t> Type of Contract</t>
  </si>
  <si>
    <t> /cac:ContractDocumentReference/cbc:DocumentType</t>
  </si>
  <si>
    <t> G1.03</t>
  </si>
  <si>
    <t> BT-13</t>
  </si>
  <si>
    <t> Purchase order reference</t>
  </si>
  <si>
    <t> /cac:OrderReference/cbc:ID</t>
  </si>
  <si>
    <t>Identifier of a referenced purchase order, generated by the Buyer.</t>
  </si>
  <si>
    <t> G3.01 (B2G) G3.04</t>
  </si>
  <si>
    <t> BT-14</t>
  </si>
  <si>
    <t> Sales order number</t>
  </si>
  <si>
    <t> /cac:OrderReference/cbc:SalesOrderID</t>
  </si>
  <si>
    <t> Identifier of a referenced purchase order, generated by the Seller.</t>
  </si>
  <si>
    <t> BT-15</t>
  </si>
  <si>
    <t> Receipt notice reference</t>
  </si>
  <si>
    <t> /cac:ReceiptDocumentReference/cbc:ID</t>
  </si>
  <si>
    <t> Identifier of a referenced receipt notice.</t>
  </si>
  <si>
    <t> BT-16</t>
  </si>
  <si>
    <t> Dispatch notice reference</t>
  </si>
  <si>
    <t> /cac:DespatchDocumentReference/cbc:ID</t>
  </si>
  <si>
    <t> Identifier of a referenced shipping notice.</t>
  </si>
  <si>
    <t> BT-17</t>
  </si>
  <si>
    <t> Reference of the call for tenders or lot</t>
  </si>
  <si>
    <t> /cac:OriginatorDocumentReference/cbc:ID</t>
  </si>
  <si>
    <t> Identifier of a call for tenders or a lot</t>
  </si>
  <si>
    <t> In some countries, a reference to the tender that resulted in the contract must be provided.</t>
  </si>
  <si>
    <t> BT-18</t>
  </si>
  <si>
    <t> Billed Item ID</t>
  </si>
  <si>
    <t> /cac:AdditionalDocumentReference/cbc:ID</t>
  </si>
  <si>
    <t>Identifier of an object on which the invoiced item or data is based and which is indicated by the Seller.</t>
  </si>
  <si>
    <t> This may be a subscription number, telephone number, meter, etc., as appropriate.</t>
  </si>
  <si>
    <t> BT-18-1</t>
  </si>
  <si>
    <t> Schema ID</t>
  </si>
  <si>
    <t> /cac:AdditionalDocumentReference/cbc:ID/@schemeID</t>
  </si>
  <si>
    <t> UNTDID 1153</t>
  </si>
  <si>
    <t> BT-19</t>
  </si>
  <si>
    <t> Buyer's accounting reference</t>
  </si>
  <si>
    <t> /cbc:AccountingCost</t>
  </si>
  <si>
    <t> Text value specifying where to post the relevant data in the Buyer's accounting accounts.</t>
  </si>
  <si>
    <t> BT-20</t>
  </si>
  <si>
    <t> Payment Terms</t>
  </si>
  <si>
    <t> /cac:PaymentTerms/cbc:Note</t>
  </si>
  <si>
    <t> Textual description of the payment terms applicable to the amount to be paid (including description of any penalties).</t>
  </si>
  <si>
    <t> This element can contain several lines and several terms.</t>
  </si>
  <si>
    <t> BG-1</t>
  </si>
  <si>
    <t> 0..n</t>
  </si>
  <si>
    <t> INVOICE NOTE</t>
  </si>
  <si>
    <t> /cbc:Note</t>
  </si>
  <si>
    <t> group of business terms providing relevant text notes in the invoice, associated with an indicator specifying the subject of the note.</t>
  </si>
  <si>
    <t> G6.11</t>
  </si>
  <si>
    <t> BT-21</t>
  </si>
  <si>
    <t> Invoice note subject code</t>
  </si>
  <si>
    <t> UNTDID 4451</t>
  </si>
  <si>
    <t> Subject of the following text note. Only in UBL: enter ## at the start of the Line Note</t>
  </si>
  <si>
    <t> Must be chosen from the codes available in the UNTDID 4451 list [6].</t>
  </si>
  <si>
    <t> G1.52 G6.11</t>
  </si>
  <si>
    <t> BT-22</t>
  </si>
  <si>
    <t> Invoice note</t>
  </si>
  <si>
    <t> Comment providing unstructured information regarding the Invoice as a whole.</t>
  </si>
  <si>
    <t> Example: reason for a rectification.</t>
  </si>
  <si>
    <t> BG-2</t>
  </si>
  <si>
    <t> PROCESS CONTROL</t>
  </si>
  <si>
    <t xml:space="preserve"> A group of business terms providing information about the business process and rules applicable to the Invoice document.</t>
  </si>
  <si>
    <t> G6.08</t>
  </si>
  <si>
    <t> BT-23</t>
  </si>
  <si>
    <t> Business process type (billing framework)</t>
  </si>
  <si>
    <t> /cbc:ProfileID</t>
  </si>
  <si>
    <t>Identifies the business process context in which the operation takes place. Allows the Buyer to process the Invoice appropriately.</t>
  </si>
  <si>
    <t> Billing framework to be provided by the seller</t>
  </si>
  <si>
    <t> G1.02 G1.33 G1.60 G6.08</t>
  </si>
  <si>
    <t> BT-24</t>
  </si>
  <si>
    <t> Profile type (e-invoicing, e-reporting, invoice etc.)</t>
  </si>
  <si>
    <t> /cbc:CustomizationID</t>
  </si>
  <si>
    <t> Identification of the specification containing all the rules regarding semantic content, cardinalities, and operational rules to which the data contained in the document instance conforms.</t>
  </si>
  <si>
    <t> It identifies the European billing standard as well as any extensions applied. The identification may include the version of the specification.</t>
  </si>
  <si>
    <t> S1.06</t>
  </si>
  <si>
    <t> BR-1</t>
  </si>
  <si>
    <t> BG-3</t>
  </si>
  <si>
    <t> REFERENCE TO A PREVIOUS INVOICE</t>
  </si>
  <si>
    <t> /cac:BillingReference/cac:InvoiceDocumentReference</t>
  </si>
  <si>
    <t>Group of business terms providing information on a previous Invoice which must be rectified or the subject of a credit note.</t>
  </si>
  <si>
    <t> To be used in the following cases: - correction of a previous invoice - final invoice referring to previous partial invoices - final invoice referring to previous pre-payment invoices</t>
  </si>
  <si>
    <t> G1.31</t>
  </si>
  <si>
    <t> BT-25</t>
  </si>
  <si>
    <t> Reference to a previous invoice</t>
  </si>
  <si>
    <t> /cac:BillingReference/cac:InvoiceDocumentReference/cbc:ID</t>
  </si>
  <si>
    <t> Identification of an Invoice previously sent by the Seller.</t>
  </si>
  <si>
    <t> G1.05 G1.06 G6.11</t>
  </si>
  <si>
    <t> BR-55</t>
  </si>
  <si>
    <t> BT-26</t>
  </si>
  <si>
    <t> Previous invoice issue date</t>
  </si>
  <si>
    <t> /cac:BillingReference/cac:InvoiceDocumentReference/cbc:IssueDate</t>
  </si>
  <si>
    <t> Date on which the previous Invoice was issued.</t>
  </si>
  <si>
    <t> The Prior Invoice Issue Date must be provided if the Prior Invoice ID is not unique.</t>
  </si>
  <si>
    <t> G1.09 G1.36 G6.12</t>
  </si>
  <si>
    <t>EXT-FR-FE-02</t>
  </si>
  <si>
    <t> Previous invoice type</t>
  </si>
  <si>
    <t> /cac:BillingReference/cac:InvoiceDocumentReference/cbc:DocumentTypeCode</t>
  </si>
  <si>
    <t> Code specifying the functional type of the previous Invoice</t>
  </si>
  <si>
    <t> G1.01</t>
  </si>
  <si>
    <t> BG-4</t>
  </si>
  <si>
    <t> SELLER</t>
  </si>
  <si>
    <t> /cac:AccountingSupplierParty</t>
  </si>
  <si>
    <t> Group of business terms providing information about the Seller.</t>
  </si>
  <si>
    <t> G6.08 G1.76</t>
  </si>
  <si>
    <t> BT-27</t>
  </si>
  <si>
    <t> Company name of the seller</t>
  </si>
  <si>
    <t> /cac:AccountingSupplierParty/cac:Party/cac:PartyLegalEntity/cbc:RegistrationName</t>
  </si>
  <si>
    <t> Full official name under which the Seller is registered in the national register of legal entities or as a Taxable Person, or carries out its activities as a person or group of persons.</t>
  </si>
  <si>
    <t> BR-6</t>
  </si>
  <si>
    <t> BT-28</t>
  </si>
  <si>
    <t> Trade name of the seller</t>
  </si>
  <si>
    <t> /cac:AccountingSupplierParty/cac:Party/cac:PartyName/cbc:Name</t>
  </si>
  <si>
    <t> Name by which the Seller is known, other than the Seller's Company Name (also called Business Name).</t>
  </si>
  <si>
    <t>It can be used if it differs from the Seller's Company Name.</t>
  </si>
  <si>
    <t> BT-29a</t>
  </si>
  <si>
    <t> Additional identifier</t>
  </si>
  <si>
    <t> /cac:AccountingSupplierParty/cac:Party/cac:PartyIdentification/cbc:ID</t>
  </si>
  <si>
    <t> This field is only used to enter the SIREN of a single taxable person. No SIREN for the AU in OCR</t>
  </si>
  <si>
    <t> Seller Identification</t>
  </si>
  <si>
    <t> 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t>
  </si>
  <si>
    <t> G1.76 G1.13</t>
  </si>
  <si>
    <t> BR-CO-26</t>
  </si>
  <si>
    <t> BT-29a-1</t>
  </si>
  <si>
    <t> /cac:AccountingSupplierParty/cac:Party/cac:PartyIdentification/cbc:ID/@schemeID</t>
  </si>
  <si>
    <t> ISO6523 (ICD)</t>
  </si>
  <si>
    <t>Value = XXXX (value being created) for the SIREN of a single taxable person. If this field is used, it can only contain one value: the SIREN of the single taxable person.</t>
  </si>
  <si>
    <t> Seller ID schema identifier.</t>
  </si>
  <si>
    <t> BT-29b</t>
  </si>
  <si>
    <t> 1..n</t>
  </si>
  <si>
    <t> Seller ID (SIRET)</t>
  </si>
  <si>
    <t> This is the SIRET number that must at least be entered</t>
  </si>
  <si>
    <t> G1.08 G1.71 G1.80 G6.11</t>
  </si>
  <si>
    <t> BT-29b-1</t>
  </si>
  <si>
    <t> Schema identifier (SIRET)</t>
  </si>
  <si>
    <t> Value = 0009 for a SIRET</t>
  </si>
  <si>
    <t> Seller ID Schema ID</t>
  </si>
  <si>
    <t> If used, the schema identifier must be chosen from the list entries published by the ISO 6523 Maintenance Agency.</t>
  </si>
  <si>
    <t> G6.11 G1.11 G1.12 G1.16</t>
  </si>
  <si>
    <t> S1.11</t>
  </si>
  <si>
    <t> BT-29c</t>
  </si>
  <si>
    <t> Seller ID (Routing Code)</t>
  </si>
  <si>
    <t> Seller identification.</t>
  </si>
  <si>
    <t> BT-29c-1</t>
  </si>
  <si>
    <t> Schema identifier (Routing code)</t>
  </si>
  <si>
    <t xml:space="preserve"> ISO6523 (ICD) Value = 0224</t>
  </si>
  <si>
    <t>If no identification diagram is specified, it should be known to the Buyer and the Seller.</t>
  </si>
  <si>
    <t> BT-30</t>
  </si>
  <si>
    <t> SIREN number</t>
  </si>
  <si>
    <t> /cac:AccountingSupplierParty/cac:Party/cac:PartyLegalEntity/cbc:CompanyID</t>
  </si>
  <si>
    <t xml:space="preserve"> SIREN</t>
  </si>
  <si>
    <t> Identifier issued by an official registration body, which identifies the Seller as a legal entity or legal entity.</t>
  </si>
  <si>
    <t> G1.61 G1.76 G6.08</t>
  </si>
  <si>
    <t> BT-30-1</t>
  </si>
  <si>
    <t> /cac:AccountingSupplierParty/cac:Party/cac:PartyLegalEntity/cbc:CompanyID/@schemeID</t>
  </si>
  <si>
    <t> Value = 0002 for a SIREN</t>
  </si>
  <si>
    <t> BT-31</t>
  </si>
  <si>
    <t> Seller's VAT identifier</t>
  </si>
  <si>
    <t> /cac:AccountingSupplierParty/cac:Party/cac:PartyTaxScheme/cbc:CompanyID</t>
  </si>
  <si>
    <t> Seller's VAT ID (also called Seller's VAT Identification Number).</t>
  </si>
  <si>
    <t>According to Article 215 of Council Directive 2006/112/EC [2], the individual VAT identification number includes a prefix in accordance with ISO 3166-1 alpha-2 to identify the Member State by which it was awarded. However, Greece is allowed to use the prefix "EL".</t>
  </si>
  <si>
    <t> G1.47 G6.11</t>
  </si>
  <si>
    <t> BR-CO-9 BR-CO-26</t>
  </si>
  <si>
    <t> BT-31-0</t>
  </si>
  <si>
    <t> Qualifier of Seller's VAT Identifier</t>
  </si>
  <si>
    <t> /cac:AccountingSupplierParty/cac:Party/cac:PartyTaxScheme/cac:TaxScheme/cbc:ID with cac:TaxScheme/cbc:ID = “VAT”</t>
  </si>
  <si>
    <t> Value = VAT (UBL) Value = VA (CII)</t>
  </si>
  <si>
    <t> BT-32</t>
  </si>
  <si>
    <t> Seller tax ID</t>
  </si>
  <si>
    <t> This data is not generally used in France</t>
  </si>
  <si>
    <t> Reference allowing the Seller to indicate that he is registered with the tax administration. For France, this data does not allow the intra-community VAT number to be conveyed</t>
  </si>
  <si>
    <t>This information may have an impact on how the Buyer makes payment (in particular with regard to social security contributions). For example, in some countries, if the Seller is not registered as a taxable entity, the Buyer is required to withhold the tax amount and pay it on behalf of the Seller.</t>
  </si>
  <si>
    <t> BT-32-0</t>
  </si>
  <si>
    <t> Qualifier of Seller's Tax Identifier</t>
  </si>
  <si>
    <t> /cac:AccountingSupplierParty/cac:Party/cac:PartyTaxScheme/cac:TaxScheme/cbc:ID with cac:TaxScheme/cbc:ID ! = “LOC”</t>
  </si>
  <si>
    <t> Value = LOC (UBL) Value = FC (CII)</t>
  </si>
  <si>
    <t> BT-33</t>
  </si>
  <si>
    <t> Legal form and share capital for companies</t>
  </si>
  <si>
    <t> /cac:AccountingSupplierParty/cac:Party/cac:PartyLegalEntity/cbc:CompanyLegalForm</t>
  </si>
  <si>
    <t> Additional legal information about the Seller.</t>
  </si>
  <si>
    <t> Example: social capital.</t>
  </si>
  <si>
    <t> G2.27</t>
  </si>
  <si>
    <t> BT-34</t>
  </si>
  <si>
    <t> Seller email address</t>
  </si>
  <si>
    <t> /cac:AccountingSupplierParty/cac:Party/cbc:EndpointID</t>
  </si>
  <si>
    <t>Identifies the Seller's email address to which a commercial document can be sent.</t>
  </si>
  <si>
    <t> BR-62</t>
  </si>
  <si>
    <t> BT-34-1</t>
  </si>
  <si>
    <t> /cac:AccountingSupplierParty/cac:Party/cbc:EndpointID/@schemeID</t>
  </si>
  <si>
    <t> EN16931 Codelists</t>
  </si>
  <si>
    <t> Seller Email ID Scheme Identifier</t>
  </si>
  <si>
    <t> BG-5</t>
  </si>
  <si>
    <t> SELLER'S MAILING ADDRESS</t>
  </si>
  <si>
    <t> /cac:AccountingSupplierParty/cac:Party/cac:PostalAddress</t>
  </si>
  <si>
    <t> Group of business terms providing information on the Seller's address.</t>
  </si>
  <si>
    <t> Relevant elements of the address must be completed to comply with legal requirements.</t>
  </si>
  <si>
    <t> BR-8</t>
  </si>
  <si>
    <t> BT-35</t>
  </si>
  <si>
    <t> Seller's address - Line 1</t>
  </si>
  <si>
    <t> /cac:AccountingSupplierParty/cac:Party/cac:PostalAddress/cbc:StreetName</t>
  </si>
  <si>
    <t> Main line of an address.</t>
  </si>
  <si>
    <t> Usually the name and number of the street or post office box.</t>
  </si>
  <si>
    <t> BT-36</t>
  </si>
  <si>
    <t> Seller's address - Line 2</t>
  </si>
  <si>
    <t> /cac:AccountingSupplierParty/cac:Party/cac:PostalAddress/cbc:AdditionalStreetName</t>
  </si>
  <si>
    <t>Additional line of an address, which can be used to provide details and supplement the main line.</t>
  </si>
  <si>
    <t> BT-162</t>
  </si>
  <si>
    <t> Seller's address - Line 3</t>
  </si>
  <si>
    <t> /cac:AccountingSupplierParty/cac:Party/cac:PostalAddress/cac:AddressLine/cbc:Line</t>
  </si>
  <si>
    <t> BT-37</t>
  </si>
  <si>
    <t> Seller location</t>
  </si>
  <si>
    <t> /cac:AccountingSupplierParty/cac:Party/cac:PostalAddress/cbc:CityName</t>
  </si>
  <si>
    <t> Common name of the commune, town or village in which the Seller's address is located.</t>
  </si>
  <si>
    <t> BT-38</t>
  </si>
  <si>
    <t> Seller's postal code</t>
  </si>
  <si>
    <t> /cac:AccountingSupplierParty/cac:Party/cac:PostalAddress/cbc:PostalZone</t>
  </si>
  <si>
    <t> Identifier for an addressable group of properties, consistent with the applicable postal service.</t>
  </si>
  <si>
    <t> Example: postal code or postal delivery number.</t>
  </si>
  <si>
    <t> BT-39</t>
  </si>
  <si>
    <t> Subdivision of the seller's country</t>
  </si>
  <si>
    <t> /cac:AccountingSupplierParty/cac:Party/cac:PostalAddress/cbc:CountrySubentity</t>
  </si>
  <si>
    <t> Subdivision of a country.</t>
  </si>
  <si>
    <t> Example: region, county, state, province, etc.</t>
  </si>
  <si>
    <t> BT-40</t>
  </si>
  <si>
    <t>Seller country code</t>
  </si>
  <si>
    <t> /cac:AccountingSupplierParty/cac:Party/cac:PostalAddress/cac:Country/cbc:IdentificationCode</t>
  </si>
  <si>
    <t> ISO 3166</t>
  </si>
  <si>
    <t> Country identification code.</t>
  </si>
  <si>
    <t> Valid country lists are registered with the Maintenance Agency for ISO 3166-1 “Codes for the representation of country names and their subdivisions”. It is recommended to use alpha-2 representation.</t>
  </si>
  <si>
    <t> G2.01 G6.08</t>
  </si>
  <si>
    <t> BR-9</t>
  </si>
  <si>
    <t> BG-6</t>
  </si>
  <si>
    <t> SELLER CONTACT</t>
  </si>
  <si>
    <t> /cac:AccountingSupplierParty/cac:Party/cac:Contact</t>
  </si>
  <si>
    <t> Group of business terms providing contact information regarding the Seller.</t>
  </si>
  <si>
    <t> BT-41</t>
  </si>
  <si>
    <t> Seller point of contact</t>
  </si>
  <si>
    <t> /cac:AccountingSupplierParty/cac:Party/cac:Contact/cbc:Name</t>
  </si>
  <si>
    <t> Point of contact corresponding to a legal entity or legal entity.</t>
  </si>
  <si>
    <t> Example: name of a person, or identification of a contact, department or office</t>
  </si>
  <si>
    <t> BT-42</t>
  </si>
  <si>
    <t>Seller contact phone number</t>
  </si>
  <si>
    <t> /cac:AccountingSupplierParty/cac:Party/cac:Contact/cbc:Telephone</t>
  </si>
  <si>
    <t> Contact point telephone number.</t>
  </si>
  <si>
    <t> BT-43</t>
  </si>
  <si>
    <t> Seller contact email address</t>
  </si>
  <si>
    <t> /cac:AccountingSupplierParty/cac:Party/cac:Contact/cbc:ElectronicMail</t>
  </si>
  <si>
    <t> Contact point email address.</t>
  </si>
  <si>
    <t> BG-7</t>
  </si>
  <si>
    <t> BUYER</t>
  </si>
  <si>
    <t> /cac:AccountingCustomerParty</t>
  </si>
  <si>
    <t> Group of business terms providing information about the Buyer.</t>
  </si>
  <si>
    <t> BT-44</t>
  </si>
  <si>
    <t> Buyer's company name</t>
  </si>
  <si>
    <t> /cac:AccountingCustomerParty/cac:Party/cac:PartyLegalEntity/cbc:RegistrationName</t>
  </si>
  <si>
    <t> Full name of the Buyer.</t>
  </si>
  <si>
    <t xml:space="preserve"/>
  </si>
  <si>
    <t> BR-7</t>
  </si>
  <si>
    <t> BT-45</t>
  </si>
  <si>
    <t> Buyer's trade name</t>
  </si>
  <si>
    <t> /cac:AccountingCustomerParty/cac:Party/cac:PartyName/cbc:Name</t>
  </si>
  <si>
    <t> Name by which the Buyer is known, other than the Buyer's business name (also called Company Name).</t>
  </si>
  <si>
    <t>It can be used if it differs from the Buyer's Company Name.</t>
  </si>
  <si>
    <t> BT-46a</t>
  </si>
  <si>
    <t> Buyer's private ID</t>
  </si>
  <si>
    <t> /cac:AccountingCustomerParty/cac:Party/cac:PartyIdentification/cbc:ID</t>
  </si>
  <si>
    <t> Identification of the Buyer.</t>
  </si>
  <si>
    <t> If no identification scheme is specified, it should be known to the Buyer and the Seller, for example a buyer identifier assigned by the Seller previously exchanged.</t>
  </si>
  <si>
    <t> BT-46a-1</t>
  </si>
  <si>
    <t> /cac:AccountingCustomerParty/cac:Party/cac:PartyIdentification/cbc:ID/@schemeID</t>
  </si>
  <si>
    <t> Buyer ID Schema ID</t>
  </si>
  <si>
    <t> BT-46b</t>
  </si>
  <si>
    <t> Buyer ID (SIRET)</t>
  </si>
  <si>
    <t> G1.72 G1.74 G1.80 G2.16 G1.58</t>
  </si>
  <si>
    <t> BT-46b-1</t>
  </si>
  <si>
    <t> G2.07</t>
  </si>
  <si>
    <t> BT-46c</t>
  </si>
  <si>
    <t> Buyer ID (Routing Code)</t>
  </si>
  <si>
    <t> G2.29 G1.58</t>
  </si>
  <si>
    <t> BT-46c-1</t>
  </si>
  <si>
    <t> BT-47</t>
  </si>
  <si>
    <t> /cac:AccountingCustomerParty/cac:Party/cac:PartyLegalEntity/cbc:CompanyID</t>
  </si>
  <si>
    <t>Identifier issued by an official registration body, which identifies the Buyer as a legal entity or legal entity.</t>
  </si>
  <si>
    <t> If no identification scheme is specified, it should be known to the Buyer and the Seller, for example an identifier exclusively used in the applicable legal environment.</t>
  </si>
  <si>
    <t> G1.63 G1.58 G1.79 G6.08</t>
  </si>
  <si>
    <t> BT-47-1</t>
  </si>
  <si>
    <t> /cac:AccountingCustomerParty/cac:Party/cac:PartyLegalEntity/cbc:CompanyID/@schemeID</t>
  </si>
  <si>
    <t> Buyer Legal Registration ID Schema Identifier</t>
  </si>
  <si>
    <t> BT-48</t>
  </si>
  <si>
    <t> Buyer's VAT identifier</t>
  </si>
  <si>
    <t> /cac:AccountingCustomerParty/cac:Party/cac:PartyTaxScheme/cbc:CompanyID</t>
  </si>
  <si>
    <t> Buyer's VAT ID (also called Buyer's VAT Identification Number).</t>
  </si>
  <si>
    <t> G1.78 G6.11</t>
  </si>
  <si>
    <t> BR-CO-9</t>
  </si>
  <si>
    <t> BT-48-0</t>
  </si>
  <si>
    <t> Buyer's Tax ID Qualifier</t>
  </si>
  <si>
    <t>/cac:AccountingCustomerParty/cac:Party/cac:PartyTaxScheme/cac:TaxScheme/cbc:ID</t>
  </si>
  <si>
    <t> Value = VAT (UBL) Value = VA (CII)</t>
  </si>
  <si>
    <t> BT-49</t>
  </si>
  <si>
    <t> Routing code (billing address)</t>
  </si>
  <si>
    <t> /cac:AccountingCustomerParty/cac:Party/cbc:EndpointID</t>
  </si>
  <si>
    <t> Identifies the Buyer's email address to which a commercial document should be sent.</t>
  </si>
  <si>
    <t> G1.58</t>
  </si>
  <si>
    <t> BR-63</t>
  </si>
  <si>
    <t> BT-49-1</t>
  </si>
  <si>
    <t> Buyer routing code schema identifier</t>
  </si>
  <si>
    <t> /cac:AccountingCustomerParty/cac:Party/cbc:End pointID/@schemeID</t>
  </si>
  <si>
    <t> Codelist Electronic Address Scheme (EAS) ISO6523 (ICD)</t>
  </si>
  <si>
    <t> Identifies the buyer's email address at</t>
  </si>
  <si>
    <t> The scheme identifier must be chosen from a list maintained by the Connecting Europe Facility.</t>
  </si>
  <si>
    <t> BG-8</t>
  </si>
  <si>
    <t> BUYER'S MAILING ADDRESS</t>
  </si>
  <si>
    <t> /cac:AccountingCustomerParty/cac:Party/cac:PostalAddress</t>
  </si>
  <si>
    <t>Group of business terms providing information on the postal address of the Buyer.</t>
  </si>
  <si>
    <t> BR-10</t>
  </si>
  <si>
    <t> BT-50</t>
  </si>
  <si>
    <t> Buyer's Address - Line 1</t>
  </si>
  <si>
    <t> /cac:AccountingCustomerParty/cac:Party/cac:PostalAddress/cbc:StreetName</t>
  </si>
  <si>
    <t> BT-51</t>
  </si>
  <si>
    <t> Buyer's Address - Line 2</t>
  </si>
  <si>
    <t> /cac:AccountingCustomerParty/cac:Party/cac:PostalAddress/cbc:AdditionalStreetName</t>
  </si>
  <si>
    <t> BT-163</t>
  </si>
  <si>
    <t> Buyer's Address - Line 3</t>
  </si>
  <si>
    <t> /cac:AccountingCustomerParty/cac:Party/cac:PostalAddress/cac:AddressLine/cbc:Line</t>
  </si>
  <si>
    <t> BT-52</t>
  </si>
  <si>
    <t> Buyer's location</t>
  </si>
  <si>
    <t> /cac:AccountingCustomerParty/cac:Party/cac:PostalAddress/cbc:CityName</t>
  </si>
  <si>
    <t> Common name of the commune, town or village in which the Buyer's address is located.</t>
  </si>
  <si>
    <t> BT-53</t>
  </si>
  <si>
    <t> Buyer's zip code</t>
  </si>
  <si>
    <t> /cac:AccountingCustomerParty/cac:Party/cac:PostalAddress/cbc:PostalZone</t>
  </si>
  <si>
    <t> BT-54</t>
  </si>
  <si>
    <t> Subdivision of buyer's country</t>
  </si>
  <si>
    <t> /cac:AccountingCustomerParty/cac:Party/cac:PostalAddress/cbc:CountrySubentity</t>
  </si>
  <si>
    <t>BT-55</t>
  </si>
  <si>
    <t> Buyer country code</t>
  </si>
  <si>
    <t> /cac:AccountingCustomerParty/cac:Party/cac:PostalAddress/cac:Country/cbc:IdentificationCode</t>
  </si>
  <si>
    <t> BR-11</t>
  </si>
  <si>
    <t> BG-9</t>
  </si>
  <si>
    <t> BUYER CONTACT</t>
  </si>
  <si>
    <t> /cac:AccountingCustomerParty/cac:Party/cac:Contact</t>
  </si>
  <si>
    <t xml:space="preserve"> Group of business terms providing contact information regarding the Buyer.</t>
  </si>
  <si>
    <t> Contact details may be provided by the Buyer at the time of ordering or among the reference data exchanged before ordering. It is recommended not to use contact details to internally route the Invoice received by the recipient; the Buyer's Reference identifier should be used for this purpose.</t>
  </si>
  <si>
    <t> BT-56</t>
  </si>
  <si>
    <t> Buyer point of contact</t>
  </si>
  <si>
    <t> /cac:AccountingCustomerParty/cac:Party/cac:Contact/cbc:Name</t>
  </si>
  <si>
    <t> BT-57</t>
  </si>
  <si>
    <t> Buyer contact phone number</t>
  </si>
  <si>
    <t> /cac:AccountingCustomerParty/cac:Party/cac:Contact/cbc:Telephone</t>
  </si>
  <si>
    <t> BT-58</t>
  </si>
  <si>
    <t>Buyer contact email address</t>
  </si>
  <si>
    <t> /cac:AccountingCustomerParty/cac:Party/cac:Contact/cbc:ElectronicMail</t>
  </si>
  <si>
    <t> EXT-FR-FE-BG-01</t>
  </si>
  <si>
    <t> BUYER’S AGENT (Media Agency, Third Party Validator on the Buyer’s Side)</t>
  </si>
  <si>
    <t> /cac:AccountingCustomerParty/cac:Party/cac:AgentParty</t>
  </si>
  <si>
    <t> EXT-FR-FE-03</t>
  </si>
  <si>
    <t> Name Company name of Buyer’s Agent</t>
  </si>
  <si>
    <t> /cac:AccountingCustomerParty/cac:Party/cac:AgentParty/cac:RegistrationName</t>
  </si>
  <si>
    <t> Full name of validator</t>
  </si>
  <si>
    <t> EXT-FR-FE-04</t>
  </si>
  <si>
    <t> Buyer’s Agent Role Code</t>
  </si>
  <si>
    <t> /cac:AccountingCustomerParty/cac:Party/cac:AgentParty/cbc:IndustryClassificationCode</t>
  </si>
  <si>
    <t> UNCL 3035</t>
  </si>
  <si>
    <t> To be chosen from the UNCL 3035 list</t>
  </si>
  <si>
    <t> EXT-FR-FE-05</t>
  </si>
  <si>
    <t> Trade name of the Buyer's Agent</t>
  </si>
  <si>
    <t> /cac:AccountingCustomerParty/cac:Party/cac:AgentParty/cac:PartyName/cbc:Name</t>
  </si>
  <si>
    <t> Name by which the validator is known, other than the validator's business name (also called Company Name).</t>
  </si>
  <si>
    <t>It can be used if it differs from the company name of the validator</t>
  </si>
  <si>
    <t> EXT-FR-FE-06</t>
  </si>
  <si>
    <t> Private identifier of the Buyer's Agent</t>
  </si>
  <si>
    <t> /cac:AccountingCustomerParty/cac:Party/cac:AgentParty/cac:PartyIdentification/cbc:ID</t>
  </si>
  <si>
    <t> Identification of the validator</t>
  </si>
  <si>
    <t> G1.74 G1.80</t>
  </si>
  <si>
    <t> EXT-FR-FE-07</t>
  </si>
  <si>
    <t> Buyer's Agent Schema Identifier Type</t>
  </si>
  <si>
    <t> /cac:AccountingCustomerParty/cac:Party/cac:AgentParty/cac:PartyIdentification/cbc:ID/@schemeID</t>
  </si>
  <si>
    <t> EXT-FR-FE-08</t>
  </si>
  <si>
    <t> SIREN number of the Buyer’s Agent</t>
  </si>
  <si>
    <t> /cac:AccountingCustomerParty/cac:Party/cac:AgentParty/cac:PartyLegalEntity/cbc:CompanyID</t>
  </si>
  <si>
    <t> An identifier issued by an official registration body, which identifies the buyer's agent as a legal entity or legal entity.</t>
  </si>
  <si>
    <t> G1.63</t>
  </si>
  <si>
    <t> EXT-FR-FE-09</t>
  </si>
  <si>
    <t> /cac:AccountingCustomerParty/cac:Party/cac:AgentParty/cac:PartyLegalEntity/cbc:CompanyID/@schemeID</t>
  </si>
  <si>
    <t>Buyer Agent ID Schema ID</t>
  </si>
  <si>
    <t> If no identification scheme is specified, it should be known to the Buyer's Agent</t>
  </si>
  <si>
    <t> EXT-FR-FE-10</t>
  </si>
  <si>
    <t> VAT identifier of the Buyer's Agent</t>
  </si>
  <si>
    <t> /cac:AccountingCustomerParty/cac:Party/cac:AgentParty/cac:PartyTaxScheme/cbc:CompanyID</t>
  </si>
  <si>
    <t> Validator VAT ID (also called Validator VAT Identification Number).</t>
  </si>
  <si>
    <t> EXT-FR-FE-11</t>
  </si>
  <si>
    <t> Buyer's Agent tax scheme identifier</t>
  </si>
  <si>
    <t> /cac:AccountingCustomerParty/cac:Party/cac:AgentParty/cac:PartyTaxScheme/cac:TaxScheme/cbc:ID</t>
  </si>
  <si>
    <t> EXT-FR-FE-12</t>
  </si>
  <si>
    <t> Buyer's Agent Email Address</t>
  </si>
  <si>
    <t> /cac:AccountingCustomerParty/cac:Party/cac:AgentParty/cbc:EndpointID</t>
  </si>
  <si>
    <t> Identifies the validator's email address to which a commercial document can be transmitted.</t>
  </si>
  <si>
    <t> EXT-FR-FE-13</t>
  </si>
  <si>
    <t>Buyer's Agent email schema identifier</t>
  </si>
  <si>
    <t> /cac:AccountingCustomerParty/cac:Party/cac:AgentParty/cbc:EndpointID/@schemeID</t>
  </si>
  <si>
    <t> EXT-FR-FE-14</t>
  </si>
  <si>
    <t> MAILING ADDRESS OF BUYER’S AGENT</t>
  </si>
  <si>
    <t> /cac:AccountingCustomerParty/cac:Party/cac:AgentParty/cac:PostalAddress</t>
  </si>
  <si>
    <t> EXT-FR-FE-15</t>
  </si>
  <si>
    <t> Line 1 Address of the Buyer's Agent</t>
  </si>
  <si>
    <t> /cac:AccountingCustomerParty/cac:Party/cac:AgentParty/cac:PostalAddress/cbc:StreetName</t>
  </si>
  <si>
    <t> EXT-FR-FE-16</t>
  </si>
  <si>
    <t> Line 2 Address of the Buyer's Agent</t>
  </si>
  <si>
    <t> /cac:AccountingCustomerParty/cac:Party/cac:AgentParty/cac:PostalAddress/cbc:AdditionalStreetName</t>
  </si>
  <si>
    <t> EXT-FR-FE-17</t>
  </si>
  <si>
    <t> Line 3 Address of the Buyer's Agent</t>
  </si>
  <si>
    <t> /cac:AccountingCustomerParty/cac:Party/cac:AgentParty/cac:PostalAddress/cac:AddressLine/cbc:Line</t>
  </si>
  <si>
    <t> EXT-FR-FE-18</t>
  </si>
  <si>
    <t> Buyer's Agent Zip Code</t>
  </si>
  <si>
    <t> /cac:AccountingCustomerParty/cac:Party/cac:AgentParty/cac:PostalAddress/cbc:PostalZone</t>
  </si>
  <si>
    <t>Example: postal code or postal delivery number.</t>
  </si>
  <si>
    <t> EXT-FR-FE-19</t>
  </si>
  <si>
    <t> City of Buyer's Agent</t>
  </si>
  <si>
    <t> /cac:AccountingCustomerParty/cac:Party/cac:AgentParty/cac:PostalAddress/cbc:CityName</t>
  </si>
  <si>
    <t> Common name of the municipality, town or village in which the address of the buyer's agent is located.</t>
  </si>
  <si>
    <t> EXT-FR-FE-20</t>
  </si>
  <si>
    <t> Subdivision code Country of the Buyer's Agent</t>
  </si>
  <si>
    <t> /cac:AccountingCustomerParty/cac:Party/cac:AgentParty/cac:PostalAddress/cbc:CountrySubentity</t>
  </si>
  <si>
    <t> EXT-FR-FE-21</t>
  </si>
  <si>
    <t> Buyer's Agent Country Code</t>
  </si>
  <si>
    <t> /cac:AccountingCustomerParty/cac:Party/cac:AgentParty/cac:PostalAddress/cac:Country/cbc:IdentificationCode</t>
  </si>
  <si>
    <t> G2.01</t>
  </si>
  <si>
    <t> EXT-FR-FE-22</t>
  </si>
  <si>
    <t> BUYER’S AGENT CONTACT</t>
  </si>
  <si>
    <t> /cac:AccountingCustomerParty/cac:Party/cac:AgentParty/cac:Contact</t>
  </si>
  <si>
    <t> EXT-FR-FE-23</t>
  </si>
  <si>
    <t> Buyer's Agent Contact Name</t>
  </si>
  <si>
    <t> /cac:AccountingCustomerParty/cac:Party/cac:AgentParty/cac:Contact/cac:Name</t>
  </si>
  <si>
    <t> EXT-FR-FE-24</t>
  </si>
  <si>
    <t>Contact telephone number of the Buyer's Agent</t>
  </si>
  <si>
    <t> /cac:AccountingCustomerParty/cac:Party/cac:AgentParty/cac:Contact/cac:Telephone</t>
  </si>
  <si>
    <t> EXT-FR-FE-25</t>
  </si>
  <si>
    <t> Email Contact of Buyer's Agent</t>
  </si>
  <si>
    <t> /cac:AccountingCustomerParty/cac:Party/cac:AgentParty/cac:Contact/cac:ElectronicMail</t>
  </si>
  <si>
    <t> BG-10</t>
  </si>
  <si>
    <t> BENEFICIARY</t>
  </si>
  <si>
    <t> /cac:PayeeParty</t>
  </si>
  <si>
    <t> Group of business terms providing information on the Beneficiary, i.e. the actor who receives the payment</t>
  </si>
  <si>
    <t> The role of beneficiary may be fulfilled by a party other than the seller, e.g. a factoring service.</t>
  </si>
  <si>
    <t> BT-59</t>
  </si>
  <si>
    <t> Name of beneficiary</t>
  </si>
  <si>
    <t> /cac:PayeeParty/cac:PartyName/cbc:Name</t>
  </si>
  <si>
    <t> Name of Beneficiary.</t>
  </si>
  <si>
    <t> Must be used when the Beneficiary is different from the Seller. The name of the beneficiary may, however, be identical to the name of the seller.</t>
  </si>
  <si>
    <t> BR-17</t>
  </si>
  <si>
    <t> EXT-FR-FE-26</t>
  </si>
  <si>
    <t> Beneficiary role code</t>
  </si>
  <si>
    <t> /cac:PayeeParty/cbc:IndustryClassificationCode</t>
  </si>
  <si>
    <t xml:space="preserve">UNCL 3035</t>
  </si>
  <si>
    <t> BT-60</t>
  </si>
  <si>
    <t> Beneficiary ID</t>
  </si>
  <si>
    <t> /cac:PayeeParty/cac:PartyIdentification/cbc:ID</t>
  </si>
  <si>
    <t> Identification of the Beneficiary.</t>
  </si>
  <si>
    <t> If no schema is specified, it must be known to both buyer and seller, for example an identifier assigned by the buyer or seller previously exchanged: Name</t>
  </si>
  <si>
    <t> G2.07 G1.74 G1.08 G1.80</t>
  </si>
  <si>
    <t> BT-60-1</t>
  </si>
  <si>
    <t> /cac:PayeeParty/cac:PartyIdentification/cbc:ID/@schemeID</t>
  </si>
  <si>
    <t> Beneficiary ID schema identifier</t>
  </si>
  <si>
    <t> BT-61</t>
  </si>
  <si>
    <t> Legal registration identifier of the beneficiary</t>
  </si>
  <si>
    <t> /cac:PayeeParty/cac:PartyLegalEntity/cbc:CompanyID</t>
  </si>
  <si>
    <t> Identifier issued by an official registration body, which identifies the Beneficiary as a legal entity or legal entity.</t>
  </si>
  <si>
    <t> If no scheme is specified, it must be known to both buyer and seller, for example the identifier which is exclusively used in the applicable legal environment.</t>
  </si>
  <si>
    <t>BT-61-1</t>
  </si>
  <si>
    <t> /cac:PayeeParty/cac:PartyLegalEntity/cbc:CompanyID/@schemeID</t>
  </si>
  <si>
    <t> Beneficiary Legal Registration ID Schema Identifier</t>
  </si>
  <si>
    <t> EXT-FR-FE-27</t>
  </si>
  <si>
    <t> Beneficiary's VAT identifier</t>
  </si>
  <si>
    <t> /cac:PayeeParty/cac:PartyTaxScheme/cbc:CompanyID</t>
  </si>
  <si>
    <t> EXT-FR-FE-28</t>
  </si>
  <si>
    <t> Identifier of the Beneficiary's VAT scheme</t>
  </si>
  <si>
    <t> /cac:PayeeParty/cac:PartyTaxScheme/cac:TaxScheme/cbc:ID</t>
  </si>
  <si>
    <t> G6.18</t>
  </si>
  <si>
    <t> EXT-FR-FE-29</t>
  </si>
  <si>
    <t> Beneficiary email address</t>
  </si>
  <si>
    <t> /cac:PayeeParty/cbc:EndpointID</t>
  </si>
  <si>
    <t> EXT-FR-FE-30</t>
  </si>
  <si>
    <t> Beneficiary email address schema identifier</t>
  </si>
  <si>
    <t> /cac:PayeeParty/cbc:EndpointID/@schemeID</t>
  </si>
  <si>
    <t> EN16931 Codelists ISO6523 (ICD)</t>
  </si>
  <si>
    <t> G6.19</t>
  </si>
  <si>
    <t> EXT-FR-FE-31</t>
  </si>
  <si>
    <t> BENEFICIARY’S POSTAL ADDRESS</t>
  </si>
  <si>
    <t> /cac:PayeeParty/cac:PostalAddress</t>
  </si>
  <si>
    <t> EXT-FR-FE-32</t>
  </si>
  <si>
    <t> Beneficiary Address - Line 1</t>
  </si>
  <si>
    <t> /cac:PayeeParty/cac:PostalAddress/cbc:StreetName</t>
  </si>
  <si>
    <t> EXT-FR-FE-33</t>
  </si>
  <si>
    <t> Address of the Beneficiary - Line 2</t>
  </si>
  <si>
    <t>/cac:PayeeParty/cac:PostalAddress/cbc:AdditionalStreetName</t>
  </si>
  <si>
    <t> EXT-FR-FE-34</t>
  </si>
  <si>
    <t> Address of the Beneficiary - Line 3</t>
  </si>
  <si>
    <t> /cac:PayeeParty/cac:PostalAddress/cac:AddressLine/cbc:Line</t>
  </si>
  <si>
    <t> EXT-FR-FE-35</t>
  </si>
  <si>
    <t> Location of the Beneficiary</t>
  </si>
  <si>
    <t> /cac:PayeeParty/cac:PostalAddress/cbc:CityName</t>
  </si>
  <si>
    <t> EXT-FR-FE-36</t>
  </si>
  <si>
    <t> Beneficiary postal code</t>
  </si>
  <si>
    <t> /cac:PayeeParty/cac:PostalAddress/cbc:PostalZone</t>
  </si>
  <si>
    <t> EXT-FR-FE-37</t>
  </si>
  <si>
    <t> Subdivision of the Beneficiary’s country</t>
  </si>
  <si>
    <t> /cac:PayeeParty/cac:PostalAddress/cbc:CountrySubentity</t>
  </si>
  <si>
    <t> EXT-FR-FE-38</t>
  </si>
  <si>
    <t> Beneficiary country code</t>
  </si>
  <si>
    <t> /cac:PayeeParty/cac:PostalAddress/cac:Country/cbc:IdentificationCode</t>
  </si>
  <si>
    <t> EXT-FR-FE-39</t>
  </si>
  <si>
    <t> BENEFICIARY CONTACT</t>
  </si>
  <si>
    <t> /cac:PayeeParty/cac:Contact</t>
  </si>
  <si>
    <t> EXT-FR-FE-40</t>
  </si>
  <si>
    <t> Beneficiary contact point</t>
  </si>
  <si>
    <t> /cac:PayeeParty/cac:Contact/cbc:Name</t>
  </si>
  <si>
    <t> EXT-FR-FE-41</t>
  </si>
  <si>
    <t> Beneficiary contact telephone number</t>
  </si>
  <si>
    <t> /cac:PayeeParty/cac:Contact/cbc:Telephone</t>
  </si>
  <si>
    <t> EXT-FR-FE-42</t>
  </si>
  <si>
    <t>Contact email address of the Beneficiary</t>
  </si>
  <si>
    <t> /cac:PayeeParty/cac:Contact/cbc:ElectronicMail</t>
  </si>
  <si>
    <t> EXT-FR-FE-BG-02</t>
  </si>
  <si>
    <t> PAYER OF THE BILL</t>
  </si>
  <si>
    <t> /cac:PaymentMeans/cac:PaymentMandate/cac:PayerParty</t>
  </si>
  <si>
    <t> Group of business terms used to indicate the entity that will pay the invoice. Evolution of the standard to be expected for the addition of this block as well as the related data</t>
  </si>
  <si>
    <t> B2B extension of the standard</t>
  </si>
  <si>
    <t> EXT-FR-FE-43</t>
  </si>
  <si>
    <t> Company name of payer</t>
  </si>
  <si>
    <t xml:space="preserve"> /cac:PaymentMeans/cac:PaymentMandate/cac:PayerParty/cac:PartyLegalEntity/cbc:RegistrationName</t>
  </si>
  <si>
    <t> Full name of payer</t>
  </si>
  <si>
    <t> EXT-FR-FE-44</t>
  </si>
  <si>
    <t> Payer role code</t>
  </si>
  <si>
    <t> /cac:PaymentMeans/cac:PaymentMandate/cac:PayerParty/cbc:IndustryClassificationCode</t>
  </si>
  <si>
    <t> To be chosen from the UNCL 3035 list.</t>
  </si>
  <si>
    <t> EXT-FR-FE-45</t>
  </si>
  <si>
    <t> Trade name of the payer</t>
  </si>
  <si>
    <t> /cac:PaymentMeans/cac:PaymentMandate/cac:PayerParty/cac:PartyName/cbc:Name</t>
  </si>
  <si>
    <t>Name by which the payer is known, other than the payer's business name (also called Business Name).</t>
  </si>
  <si>
    <t> It can be used if it differs from the company name of the payer</t>
  </si>
  <si>
    <t> EXT-FR-FE-46</t>
  </si>
  <si>
    <t> Private identifier of the payer</t>
  </si>
  <si>
    <t> /cac:PaymentMeans/cac:PaymentMandate/cac:PayerParty/cac:PartyIdentification/cac:PartyIdentification/cbc:ID</t>
  </si>
  <si>
    <t> Payer identification</t>
  </si>
  <si>
    <t> EXT-FR-FE-47</t>
  </si>
  <si>
    <t> /cac:PaymentMeans/cac:PaymentMandate/cac:PayerParty/cac:PartyIdentification/cbc:ID/@schemeID</t>
  </si>
  <si>
    <t> EXT-FR-FE-48</t>
  </si>
  <si>
    <t> SIREN number</t>
  </si>
  <si>
    <t> /cac:PaymentMeans/cac:PaymentMandate/cac:PayerParty/cac:PartyLegalEntity/cbc:CompanyID</t>
  </si>
  <si>
    <t> Identifier issued by an official registration body, which identifies the payer as a legal entity or legal entity.</t>
  </si>
  <si>
    <t> G1.75</t>
  </si>
  <si>
    <t> EXT-FR-FE-49</t>
  </si>
  <si>
    <t> /cac:PaymentMeans/cac:PaymentMandate/cac:PayerParty/cac:PartyLegalEntity/cbc:CompanyID/@schemeID</t>
  </si>
  <si>
    <t> EXT-FR-FE-50</t>
  </si>
  <si>
    <t> VAT payer identifier</t>
  </si>
  <si>
    <t>/cac:PaymentMeans/cac:PaymentMandate/cac:PayerParty/cac:PartyTaxScheme/cbc:CompanyID</t>
  </si>
  <si>
    <t> Payer's VAT identifier (also called Payer's VAT identification number).</t>
  </si>
  <si>
    <t> G6.17</t>
  </si>
  <si>
    <t> EXT-FR-FE-51</t>
  </si>
  <si>
    <t> Identifier of the payer's VAT scheme</t>
  </si>
  <si>
    <t> /cac:PaymentMeans/cac:PaymentMandate/cac:PayerParty/cac:PartyTaxScheme/cac:TaxScheme/cbc:ID</t>
  </si>
  <si>
    <t> EXT-FR-FE-52</t>
  </si>
  <si>
    <t> Payer email address</t>
  </si>
  <si>
    <t> /cac:PaymentMeans/cac:PaymentMandate/cac:PayerParty/cbc:EndpointID</t>
  </si>
  <si>
    <t> Identifies the payer's email address to which a business document can be sent.</t>
  </si>
  <si>
    <t> EXT-FR-FE-53</t>
  </si>
  <si>
    <t> Payer email schema identifier</t>
  </si>
  <si>
    <t> /cac:PaymentMeans/cac:PaymentMandate/cac:PayerParty/cbc:EndpointID/@schemeID</t>
  </si>
  <si>
    <t> Value = VAT (UBL) Value = VA (CII) ISO6523 (ICD)</t>
  </si>
  <si>
    <t> EXT-FR-FE-54</t>
  </si>
  <si>
    <t> PAYOR'S POSTAL ADDRESS</t>
  </si>
  <si>
    <t> /cac:PaymentMeans/cac:PaymentMandate/cac:PayerParty/cac:PostalAddress</t>
  </si>
  <si>
    <t> EXT-FR-FE-55</t>
  </si>
  <si>
    <t> Payer Address - Line 1</t>
  </si>
  <si>
    <t>/cac:PaymentMeans/cac:PaymentMandate/cac:PayerParty/cac:PostalAddress/cbc:StreetName</t>
  </si>
  <si>
    <t> EXT-FR-FE-56</t>
  </si>
  <si>
    <t> Payer Address - Line 2</t>
  </si>
  <si>
    <t> /cac:PaymentMeans/cac:PaymentMandate/cac:PayerParty/cac:PostalAddress/cbc:AdditionalStreetName</t>
  </si>
  <si>
    <t> EXT-FR-FE-57</t>
  </si>
  <si>
    <t> Payer Address - Line 3</t>
  </si>
  <si>
    <t> /cac:PaymentMeans/cac:PaymentMandate/cac:PayerParty/cac:PostalAddress/cac:AddressLine/cbc:Line</t>
  </si>
  <si>
    <t> EXT-FR-FE-58</t>
  </si>
  <si>
    <t> Location of Payer</t>
  </si>
  <si>
    <t> /cac:PaymentMeans/cac:PaymentMandate/cac:PayerParty/cac:PostalAddress/cbc:CityName</t>
  </si>
  <si>
    <t> Common name of the municipality, town or village in which the payer's address is located</t>
  </si>
  <si>
    <t> EXT-FR-FE-59</t>
  </si>
  <si>
    <t> Payer postal code</t>
  </si>
  <si>
    <t> /cac:PaymentMeans/cac:PaymentMandate/cac:PayerParty/cac:PostalAddress/cbc:PostalZone</t>
  </si>
  <si>
    <t> EXT-FR-FE-60</t>
  </si>
  <si>
    <t> Subdivision of the country of the payer</t>
  </si>
  <si>
    <t> /cac:PaymentMeans/cac:PaymentMandate/cac:PayerParty/cac:PostalAddress/cbc:CountrySubentity</t>
  </si>
  <si>
    <t> EXT-FR-FE-61</t>
  </si>
  <si>
    <t> Payer country code</t>
  </si>
  <si>
    <t>/cac:PaymentMeans/cac:PaymentMandate/cac:PayerParty/cac:PostalAddress/cac:Country/cbc:IdentificationCode</t>
  </si>
  <si>
    <t> EXT-FR-FE-62</t>
  </si>
  <si>
    <t> PAYER CONTACT</t>
  </si>
  <si>
    <t> /cac:PaymentMeans/cac:PaymentMandate/cac:PayerParty/cac:Contact</t>
  </si>
  <si>
    <t> EXT-FR-FE-63</t>
  </si>
  <si>
    <t> Payer point of contact</t>
  </si>
  <si>
    <t> /cac:PaymentMeans/cac:PaymentMandate/cac:PayerParty/cac:Contact/cbc:Name</t>
  </si>
  <si>
    <t> EXT-FR-FE-64</t>
  </si>
  <si>
    <t> Payer contact telephone number</t>
  </si>
  <si>
    <t> /cac:PaymentMeans/cac:PaymentMandate/cac:PayerParty/cac:Contact/cbc:Telephone</t>
  </si>
  <si>
    <t> EXT-FR-FE-65</t>
  </si>
  <si>
    <t> Payer contact email address</t>
  </si>
  <si>
    <t> /cac:PaymentMeans/cac:PaymentMandate/cac:PayerParty/cac:Contact/cbc:ElectronicMail</t>
  </si>
  <si>
    <t> EXT-FR-FE-BG-03</t>
  </si>
  <si>
    <t> SELLER'S AGENT (e.g. Third Party VALIDator OF THE INVOICE before issuance)</t>
  </si>
  <si>
    <t> /cac:AccountingSupplierParty/cac:Party/cac:AgentParty</t>
  </si>
  <si>
    <t> Information on the entity having to carry out validation (purchase order holder, agent, private MOE).</t>
  </si>
  <si>
    <t>B2B extension of the standard so that a third party can validate the invoice before the “POSTED” status</t>
  </si>
  <si>
    <t> EXT-FR-FE-66</t>
  </si>
  <si>
    <t> Name Company name of Seller’s Agent</t>
  </si>
  <si>
    <t> /cac:AccountingSupplierParty/cac:Party/cac:AgentParty/cac:RegistrationName</t>
  </si>
  <si>
    <t> Full official name under which the validator is registered in the national register of legal entities or as a Taxable Person, or carries out its activities as a person or group of persons.</t>
  </si>
  <si>
    <t> EXT-FR-FE-67</t>
  </si>
  <si>
    <t> Seller’s Agent Role Code</t>
  </si>
  <si>
    <t> /cac:AccountingSupplierParty/cac:Party/cac:AgentParty/cbc:IndustryClassificationCode</t>
  </si>
  <si>
    <t> EXT-FR-FE-68</t>
  </si>
  <si>
    <t> Trade name of the Seller's Agent</t>
  </si>
  <si>
    <t> /cac:AccountingSupplierParty/cac:Party/cac:AgentPartyName/cbc:Name</t>
  </si>
  <si>
    <t> Name by which the Seller's Agent is known, other than the Seller's Agent's business name (also called Company Name).</t>
  </si>
  <si>
    <t>It can be used if it differs from the Seller's Agent's Company Name</t>
  </si>
  <si>
    <t> EXT-FR-FE-69</t>
  </si>
  <si>
    <t> Private identifier of the Seller's Agent</t>
  </si>
  <si>
    <t> /cac:AccountingSupplierParty/cac:Party/cac:AgentParty/cac:PartyIdentification/cbc:ID</t>
  </si>
  <si>
    <t> Seller Agent Identification</t>
  </si>
  <si>
    <t> EXT-FR-FE-70</t>
  </si>
  <si>
    <t> Seller Agent Schema Identifier Type</t>
  </si>
  <si>
    <t> /cac:AccountingSupplierParty/cac:Party/cac:AgentParty/cac:PartyIdentification/cbc:ID/@schemeID</t>
  </si>
  <si>
    <t> EXT-FR-FE-71</t>
  </si>
  <si>
    <t> SIREN number of the Seller’s Agent</t>
  </si>
  <si>
    <t> /cac:AccountingSupplierParty/cac:Party/cac:AgentParty/cac:PartyLegalEntity/cbc:CompanyID</t>
  </si>
  <si>
    <t> Identifier issued by an official registration body, which identifies the issuing Seller's Agent as a legal entity or legal entity.</t>
  </si>
  <si>
    <t> G1.75 G1.81</t>
  </si>
  <si>
    <t> EXT-FR-FE-72</t>
  </si>
  <si>
    <t> /cac:AccountingSupplierParty/cac:Party/cac:AgentParty/cac:PartyLegalEntity/cbc:CompanyID/@schemeID</t>
  </si>
  <si>
    <t> EXT-FR-FE-73</t>
  </si>
  <si>
    <t> VAT identifier of the Seller's Agent</t>
  </si>
  <si>
    <t>/cac:AccountingSupplierParty/cac:Party/cac:AgentParty/cac:PartyTaxScheme/cbc:CompanyID</t>
  </si>
  <si>
    <t> Seller Agent VAT ID (also called Validator VAT ID)</t>
  </si>
  <si>
    <t> EXT-FR-FE-74</t>
  </si>
  <si>
    <t> Seller’s Agent Tax ID Scheme</t>
  </si>
  <si>
    <t> /cac:AccountingSupplierParty/cac:Party/cac:AgentParty/cac:PartyTaxScheme/cac:TaxScheme/cbc:ID</t>
  </si>
  <si>
    <t> EXT-FR-FE-75</t>
  </si>
  <si>
    <t> Seller's Agent Email Address</t>
  </si>
  <si>
    <t> /cac:AccountingSupplierParty/cac:Party/cac:AgentParty/cbc:EndpointID</t>
  </si>
  <si>
    <t> EXT-FR-FE-76</t>
  </si>
  <si>
    <t> Seller Agent Email Schema Identifier</t>
  </si>
  <si>
    <t> /cac:AccountingSupplierParty/cac:Party/cac:AgentParty/cbc:EndpointID/@schemeID</t>
  </si>
  <si>
    <t> EXT-FR-FE-77</t>
  </si>
  <si>
    <t> MAILING ADDRESS OF THE SELLER'S AGENT (OF THE VALIDOR before Filing)</t>
  </si>
  <si>
    <t> /cac:AccountingSupplierParty/cac:Party/cac:AgentParty/cac:PostalAddress</t>
  </si>
  <si>
    <t> EXT-FR-FE-78</t>
  </si>
  <si>
    <t> Line 1 Address of the Seller’s Agent</t>
  </si>
  <si>
    <t>/cac:AccountingSupplierParty/cac:Party/cac:AgentParty/cac:PostalAddress/cbc:StreetName</t>
  </si>
  <si>
    <t>EXT-FR-FE-79</t>
  </si>
  <si>
    <t>Adresse Ligne 2 de l'Agent de Vendeur</t>
  </si>
  <si>
    <t>/cac:AccountingSupplierParty/cac:Party/cac:AgentParty/cac:PostalAddress/cbc:AdditionalStreetName</t>
  </si>
  <si>
    <t>EXT-FR-FE-80</t>
  </si>
  <si>
    <t>Adresse Ligne 3 de l'Agent de Vendeur</t>
  </si>
  <si>
    <t>/cac:AccountingSupplierParty/cac:Party/cac:AgentParty/cac:PostalAddress/cac:AddressLine/cbc:Line</t>
  </si>
  <si>
    <t>EXT-FR-FE-81</t>
  </si>
  <si>
    <t>Code Postal de l'Agent de Vendeur</t>
  </si>
  <si>
    <t>/cac:AccountingSupplierParty/cac:Party/cac:AgentParty/cac:PostalAddress/cbc:PostalZone</t>
  </si>
  <si>
    <t>EXT-FR-FE-82</t>
  </si>
  <si>
    <t>Ville de l'Agent de Vendeur</t>
  </si>
  <si>
    <t>/cac:AccountingSupplierParty/cac:Party/cac:AgentParty/cac:PostalAddress/cbc:CityName</t>
  </si>
  <si>
    <t>EXT-FR-FE-83</t>
  </si>
  <si>
    <t>Code subdivision Pays de l'Agent de Vendeur</t>
  </si>
  <si>
    <t>/cac:AccountingSupplierParty/cac:Party/cac:AgentParty/cac:PostalAddress/cbc:CountrySubentity</t>
  </si>
  <si>
    <t>EXT-FR-FE-84</t>
  </si>
  <si>
    <t>Code Pays de l'Agent de Vendeur</t>
  </si>
  <si>
    <t>/cac:AccountingSupplierParty/cac:Party/cac:AgentParty/cac:PostalAddress/cac:Country/cbc:IdentificationCode</t>
  </si>
  <si>
    <t> EXT-FR-FE-85</t>
  </si>
  <si>
    <t> CONTACT OF THE SELLER’S AGENT (THE VALIDOR before Filing)</t>
  </si>
  <si>
    <t> /cac:AccountingSupplierParty/cac:Party/cac:AgentParty/cac:Contact</t>
  </si>
  <si>
    <t> EXT-FR-FE-86</t>
  </si>
  <si>
    <t> Seller Agent Contact Name</t>
  </si>
  <si>
    <t> /cac:AccountingSupplierParty/cac:Party/cac:AgentParty/cac:Contact/cac:Name</t>
  </si>
  <si>
    <t> EXT-FR-FE-87</t>
  </si>
  <si>
    <t> Contact telephone number of the Seller's Agent</t>
  </si>
  <si>
    <t> /cac:AccountingSupplierParty/cac:Party/cac:AgentParty/cac:Contact/cac:Telephone</t>
  </si>
  <si>
    <t> EXT-FR-FE-88</t>
  </si>
  <si>
    <t> Email Seller Agent Contact</t>
  </si>
  <si>
    <t> /cac:AccountingSupplierParty/cac:Party/cac:AgentParty/cac:Contact/cac:ElectronicMail</t>
  </si>
  <si>
    <t> EXT-FR-FE-BG-04</t>
  </si>
  <si>
    <t> ADDRESSED TO</t>
  </si>
  <si>
    <t> /cac:AccountingCustomerParty/cac:Party/cac:ServiceProviderParty/cac:Party</t>
  </si>
  <si>
    <t> Information on the entity to which the invoice is addressed when it is different from the buyer</t>
  </si>
  <si>
    <t> EXT-FR-FE-89</t>
  </si>
  <si>
    <t> Social reason</t>
  </si>
  <si>
    <t>/cac:AccountingCustomerParty/cac:Party/cac:ServiceProviderParty/cac:Party/cac:PartyLegalEntity/cac:RegistrationName</t>
  </si>
  <si>
    <t> Full Name</t>
  </si>
  <si>
    <t> EXT-FR-FE-90</t>
  </si>
  <si>
    <t> Role code</t>
  </si>
  <si>
    <t> /cac:AccountingCustomerParty/cac:Party/cac:ServiceProviderParty/cac:Party/cbc:IndustryClassificationCode</t>
  </si>
  <si>
    <t> Value = IV</t>
  </si>
  <si>
    <t> EXT-FR-FE-91</t>
  </si>
  <si>
    <t> Commercial name</t>
  </si>
  <si>
    <t> /cac:AccountingCustomerParty/cac:Party/cac:ServiceProviderParty/cac:Party/cac:PartyName/cbc:Name</t>
  </si>
  <si>
    <t> Name by which the entity to which the invoice is addressed is known, other than the company name</t>
  </si>
  <si>
    <t> It can be used if it differs from the company name of the entity to which the invoice is addressed</t>
  </si>
  <si>
    <t> EXT-FR-FE-92a</t>
  </si>
  <si>
    <t> Private ID</t>
  </si>
  <si>
    <t> /cac:AccountingCustomerParty/cac:Party/cac:ServiceProviderParty/cac:Party/cac:PartyIdentification/cbc:ID</t>
  </si>
  <si>
    <t> EXT-FR-FE-92a-1</t>
  </si>
  <si>
    <t> /cac:AccountingCustomerParty/cac:Party/cac:ServiceProviderParty/cac:Party/cac:PartyIdentification/cbc:ID/@schemeID</t>
  </si>
  <si>
    <t> G1.73</t>
  </si>
  <si>
    <t> EXT-FR-FE-92b</t>
  </si>
  <si>
    <t>Private identifier (SIRET)</t>
  </si>
  <si>
    <t> G1.72 G1.74 G1.80 G2.16</t>
  </si>
  <si>
    <t> EXT-FR-FE-92b-1</t>
  </si>
  <si>
    <t> EXT-FR-FE-92c</t>
  </si>
  <si>
    <t> Identifier (routing code)</t>
  </si>
  <si>
    <t> EXT-FR-FE-92c-1</t>
  </si>
  <si>
    <t> Routing code schema identifier</t>
  </si>
  <si>
    <t> EXT-FR-FE-94</t>
  </si>
  <si>
    <t> Siren number</t>
  </si>
  <si>
    <t> /cac:AccountingCustomerParty/cac:Party/cac:ServiceProviderParty/cac:Party/cac:PartyLegalEntity/cbc:CompanyID</t>
  </si>
  <si>
    <t> Identifier issued by an official registration body, which identifies the entity to which the invoice is addressed as a legal entity or legal entity.</t>
  </si>
  <si>
    <t> EXT-FR-FE-95</t>
  </si>
  <si>
    <t> /cac:AccountingCustomerParty/cac:Party/cac:ServiceProviderParty/cac:Party/cac:PartyLegalEntity/cbc:CompanyID/@schemeID</t>
  </si>
  <si>
    <t> EXT-FR-FE-96</t>
  </si>
  <si>
    <t> VAT identifier</t>
  </si>
  <si>
    <t> /cac:AccountingCustomerParty/cac:Party/cac:ServiceProviderParty/cac:Party/cac:PartyTaxScheme/cbc:CompanyID</t>
  </si>
  <si>
    <t> The VAT identifier is systematically with a “FR” prefix in the context of electronic invoicing.</t>
  </si>
  <si>
    <t>VAT identifier of the entity to which the invoice is addressed (also called VAT identification number of the entity to which the invoice is addressed).</t>
  </si>
  <si>
    <t> EXT-FR-FE-97</t>
  </si>
  <si>
    <t> Tax ID Qualifier</t>
  </si>
  <si>
    <t> /cac:AccountingCustomerParty/cac:Party/cac:ServiceProviderParty/cac:Party/cac:PartyTaxScheme/cac:TaxScheme/cbc:ID</t>
  </si>
  <si>
    <t> EXT-FR-FE-98</t>
  </si>
  <si>
    <t> /cac:AccountingCustomerParty/cac:Party/cac:ServiceProviderParty/cac:Party/cbc:EndpointID</t>
  </si>
  <si>
    <t> Identifies the email address of the entity to which the invoice is addressed to which a commercial document can be transmitted.</t>
  </si>
  <si>
    <t> EXT-FR-FE-99</t>
  </si>
  <si>
    <t> /cac:AccountingCustomerParty/cac:Party/cac:ServiceProviderParty/cac:Party/cbc:EndpointID/@schemeID</t>
  </si>
  <si>
    <t> EXT-FR-FE-100</t>
  </si>
  <si>
    <t> ADDRESS</t>
  </si>
  <si>
    <t> /cac:AccountingCustomerParty/cac:Party/cac:ServiceProviderParty/cac:Party/cac:PostalAddress</t>
  </si>
  <si>
    <t> EXT-FR-FE-101</t>
  </si>
  <si>
    <t> Address Line 1</t>
  </si>
  <si>
    <t>/cac:AccountingCustomerParty/cac:Party/cac:ServiceProviderParty/cac:Party/cac:PostalAddress/cbc:StreetName</t>
  </si>
  <si>
    <t>EXT-FR-FE-102</t>
  </si>
  <si>
    <t>Adresse - Ligne 2</t>
  </si>
  <si>
    <t>/cac:AccountingCustomerParty/cac:Party/cac:ServiceProviderParty/cac:Party/cac:PostalAddress/cbc:AdditionalStreetName</t>
  </si>
  <si>
    <t>EXT-FR-FE-103</t>
  </si>
  <si>
    <t>Adresse - Ligne 3</t>
  </si>
  <si>
    <t>/cac:AccountingCustomerParty/cac:Party/cac:ServiceProviderParty/cac:Party/cac:PostalAddress/cac:AddressLine/cbc:Line</t>
  </si>
  <si>
    <t>EXT-FR-FE-104</t>
  </si>
  <si>
    <t>Localité</t>
  </si>
  <si>
    <t>/cac:AccountingCustomerParty/cac:Party/cac:ServiceProviderParty/cac:Party/cac:PostalAddress/cbc:CityName</t>
  </si>
  <si>
    <t>EXT-FR-FE-105</t>
  </si>
  <si>
    <t>Code postal</t>
  </si>
  <si>
    <t>/cac:AccountingCustomerParty/cac:Party/cac:ServiceProviderParty/cac:Party/cac:PostalAddress/cbc:PostalZone</t>
  </si>
  <si>
    <t>EXT-FR-FE-106</t>
  </si>
  <si>
    <t>Code subdivision Pays</t>
  </si>
  <si>
    <t>/cac:AccountingCustomerParty/cac:Party/cac:ServiceProviderParty/cac:Party/cac:PostalAddress/cbc:CountrySubentity</t>
  </si>
  <si>
    <t>EXT-FR-FE-107</t>
  </si>
  <si>
    <t>Code de pays</t>
  </si>
  <si>
    <t>/cac:AccountingCustomerParty/cac:Party/cac:ServiceProviderParty/cac:Party/cac:PostalAddress/cac:Country/cbc:IdentificationCode</t>
  </si>
  <si>
    <t>EXT-FR-FE-108</t>
  </si>
  <si>
    <t>CONTACT</t>
  </si>
  <si>
    <t>/cac:AccountingCustomerParty/cac:Party/cac:ServiceProviderParty/cac:Party/cac:Contact</t>
  </si>
  <si>
    <t>EXT-FR-FE-109</t>
  </si>
  <si>
    <t>Point de contact</t>
  </si>
  <si>
    <t>/cac:AccountingCustomerParty/cac:Party/cac:ServiceProviderParty/cac:Party/cac:Contact/cac:Name</t>
  </si>
  <si>
    <t>EXT-FR-FE-110</t>
  </si>
  <si>
    <t>Numéro de téléphone du contact</t>
  </si>
  <si>
    <t>/cac:AccountingCustomerParty/cac:Party/cac:ServiceProviderParty/cac:Party/cac:Contact/cac:Telephone</t>
  </si>
  <si>
    <t>EXT-FR-FE-111</t>
  </si>
  <si>
    <t>Adresse électronique du contact</t>
  </si>
  <si>
    <t>/cac:AccountingCustomerParty/cac:Party/cac:ServiceProviderParty/cac:Party/cac:/cac:Contact/cac:ElectronicMail</t>
  </si>
  <si>
    <t>EXT-FR-FE-BG-05</t>
  </si>
  <si>
    <t>TIERS FACTURANT (service facturier)</t>
  </si>
  <si>
    <t>/cac:AccountingSupplierParty/cac:Party/cac:ServiceProviderParty/cac:Party</t>
  </si>
  <si>
    <t>Nom complet du TIERS Facturant</t>
  </si>
  <si>
    <t>EXT-FR-FE-112</t>
  </si>
  <si>
    <t xml:space="preserve">Raison sociale du Facturant (Service Facturier)</t>
  </si>
  <si>
    <t>/cac:AccountingSupplierParty/cac:Party/cac:ServiceProviderParty/cac:Party/cac:PartyLegalEntity/cac:RegistrationName</t>
  </si>
  <si>
    <t> EXT-FR-FE-113</t>
  </si>
  <si>
    <t xml:space="preserve"> Biller role code (Biller Service)</t>
  </si>
  <si>
    <t> /cac:AccountingSupplierParty/cac:Party/cac:ServiceProviderParty/cac:Party/cbc:IndustryClassificationCode</t>
  </si>
  <si>
    <t> Value = II</t>
  </si>
  <si>
    <t> EXT-FR-FE-114</t>
  </si>
  <si>
    <t> Commercial name of the Billing Agent (Invoicing Service)</t>
  </si>
  <si>
    <t> /cac:AccountingSupplierParty/cac:Party/cac:ServiceProviderParty/cac:Party/cac:PartyName/cbc:Name</t>
  </si>
  <si>
    <t> Name by which the billing third party is known, other than the business name of the billing third party (also called Company Name).</t>
  </si>
  <si>
    <t> EXT-FR-FE-115</t>
  </si>
  <si>
    <t> Private identifier of the Biller (Biller Service)</t>
  </si>
  <si>
    <t> /cac:AccountingSupplierParty/cac:Party/cac:ServiceProviderParty/cac:Party/cac:PartyIdentification/cbc:ID</t>
  </si>
  <si>
    <t xml:space="preserve"> Identification of the billing third party</t>
  </si>
  <si>
    <t> EXT-FR-FE-116</t>
  </si>
  <si>
    <t> /cac:AccountingSupplierParty/cac:Party/cac:ServiceProviderParty/cac:Party/cac:PartyIdentification/cbc:ID/@schemeID</t>
  </si>
  <si>
    <t>EXT-FR-FE-117</t>
  </si>
  <si>
    <t> SIREN number of the Billing Party (Billing Service)</t>
  </si>
  <si>
    <t> /cac:AccountingSupplierParty/cac:Party/cac:ServiceProviderParty/cac:Party/cac:PartyLegalEntity/cbc:CompanyID</t>
  </si>
  <si>
    <t> Identifier issued by an official registration body, which identifies the billing party as a legal entity or legal entity.</t>
  </si>
  <si>
    <t> EXT-FR-FE-118</t>
  </si>
  <si>
    <t> /cac:AccountingSupplierParty/cac:Party/cac:ServiceProviderParty/cac:Party/cac:PartyLegalEntity/cbc:CompanyID/@schemeID</t>
  </si>
  <si>
    <t> EXT-FR-FE-119</t>
  </si>
  <si>
    <t> VAT identifier of the Biller (Invoice Service)</t>
  </si>
  <si>
    <t> /cac:AccountingSupplierParty/cac:Party/cac:ServiceProviderParty/cac:Party/cac:PartyTaxScheme/cbc:CompanyID</t>
  </si>
  <si>
    <t> VAT identifier of the billing third party (also called VAT identification number of the billing third party).</t>
  </si>
  <si>
    <t> EXT-FR-FE-120</t>
  </si>
  <si>
    <t> /cac:AccountingSupplierParty/cac:Party/cac:ServiceProviderParty/cac:Party/cac:PartyTaxScheme/cac:TaxScheme/cbc:ID</t>
  </si>
  <si>
    <t> EXT-FR-FE-121</t>
  </si>
  <si>
    <t>Email address of the Billing Party (Billing Service) (billing address)</t>
  </si>
  <si>
    <t> /cac:AccountingSupplierParty/cac:Party/cac:ServiceProviderParty/cac:Party/cbc:EndpointID</t>
  </si>
  <si>
    <t> EXT-FR-FE-122</t>
  </si>
  <si>
    <t> Identifier of the Biller's email address schema (Biller Service)</t>
  </si>
  <si>
    <t> /cac:AccountingSupplierParty/cac:Party/cac:ServiceProviderParty/cac:Party/cbc:EndpointID/@schemeID</t>
  </si>
  <si>
    <t> EXT-FR-FE-123</t>
  </si>
  <si>
    <t> MAILING ADDRESS OF THE INVOICER (BILLING SERVICE)</t>
  </si>
  <si>
    <t> /cac:AccountingSupplierParty/cac:Party/cac:ServiceProviderParty/cac:Party/cac:PostalAddress</t>
  </si>
  <si>
    <t> EXT-FR-FE-124</t>
  </si>
  <si>
    <t> Address of the Billing Party (Billing Service) - Line 1</t>
  </si>
  <si>
    <t> /cac:AccountingSupplierParty/cac:Party/cac:ServiceProviderParty/cac:Party/cac:PostalAddress/cbc:StreetName</t>
  </si>
  <si>
    <t> EXT-FR-FE-125</t>
  </si>
  <si>
    <t> Address of the Billing Party (Billing Service) - Line 2</t>
  </si>
  <si>
    <t> /cac:AccountingSupplierParty/cac:Party/cac:ServiceProviderParty/cac:Party/cac:PostalAddress/cbc:AdditionalStreetName</t>
  </si>
  <si>
    <t> EXT-FR-FE-126</t>
  </si>
  <si>
    <t>Adresse du Facturant (Service Facturier) - Ligne 3</t>
  </si>
  <si>
    <t>/cac:AccountingSupplierParty/cac:Party/cac:ServiceProviderParty/cac:Party/cac:PostalAddress/cac:AddressLine/cbc:Line</t>
  </si>
  <si>
    <t>EXT-FR-FE-127</t>
  </si>
  <si>
    <t>Localité du Facturant (Service Facturier)</t>
  </si>
  <si>
    <t>/cac:AccountingSupplierParty/cac:Party/cac:ServiceProviderParty/cac:Party/cac:PostalAddress/cbc:CityName</t>
  </si>
  <si>
    <t>EXT-FR-FE-128</t>
  </si>
  <si>
    <t>Code postal du Facturant (Service Facturier)</t>
  </si>
  <si>
    <t>/cac:AccountingSupplierParty/cac:Party/cac:ServiceProviderParty/cac:Party/cac:PostalAddress/cbc:PostalZone</t>
  </si>
  <si>
    <t>EXT-FR-FE-129</t>
  </si>
  <si>
    <t>Code subdivision Pays du Facturant (Service Facturier)</t>
  </si>
  <si>
    <t>/cac:AccountingSupplierParty/cac:Party/cac:ServiceProviderParty/cac:Party/cac:PostalAddress/cbc:CountrySubentity</t>
  </si>
  <si>
    <t>EXT-FR-FE-130</t>
  </si>
  <si>
    <t>Code de pays du Facturant (Service Facturier)</t>
  </si>
  <si>
    <t>/cac:AccountingSupplierParty/cac:Party/cac:ServiceProviderParty/cac:Party/cac:PostalAddress/cac:Country/cbc:IdentificationCode</t>
  </si>
  <si>
    <t>EXT-FR-FE-131</t>
  </si>
  <si>
    <t>CONTACT DU FACTURANT (SERVICE FACTURIER)</t>
  </si>
  <si>
    <t>/cac:AccountingSupplierParty/cac:Party/cac:ServiceProviderParty/cac:Party/cac:Contact</t>
  </si>
  <si>
    <t> EXT-FR-FE-132</t>
  </si>
  <si>
    <t> Billing point of contact (Billing Service)</t>
  </si>
  <si>
    <t> /cac:AccountingSupplierParty/cac:Party/cac:ServiceProviderParty/cac:Party/cac:Contact/cac:Name</t>
  </si>
  <si>
    <t> EXT-FR-FE-133</t>
  </si>
  <si>
    <t> Biller contact telephone number (Biller Service)</t>
  </si>
  <si>
    <t> /cac:AccountingSupplierParty/cac:Party/cac:ServiceProviderParty/cac:Party/cac:Contact/cac:Telephone</t>
  </si>
  <si>
    <t> EXT-FR-FE-134</t>
  </si>
  <si>
    <t> Email address of the Biller contact (Biller Service)</t>
  </si>
  <si>
    <t> /cac:AccountingSupplierParty/cac:Party/cac:ServiceProviderParty/cac:Party/cac:/cac:Contact/cac:ElectronicMail</t>
  </si>
  <si>
    <t> BG-11</t>
  </si>
  <si>
    <t> TAX REPRESENTATIVE OF THE SELLER</t>
  </si>
  <si>
    <t> /cac:TaxRepresentativeParty</t>
  </si>
  <si>
    <t> Group of business terms providing information about the Seller's Tax Representative.</t>
  </si>
  <si>
    <t> G6.13 G1.76</t>
  </si>
  <si>
    <t> BT-62</t>
  </si>
  <si>
    <t> Name of seller's tax representative</t>
  </si>
  <si>
    <t> /cac:TaxRepresentativeParty/cac:PartyName/cbc:Name</t>
  </si>
  <si>
    <t>Full name of the party representing the Seller for tax purposes.</t>
  </si>
  <si>
    <t> BR-18</t>
  </si>
  <si>
    <t> BT-63</t>
  </si>
  <si>
    <t> VAT identifier of the seller's tax representative</t>
  </si>
  <si>
    <t> /cac:TaxRepresentativeParty/cac:PartyTaxScheme/cbc:CompanyID</t>
  </si>
  <si>
    <t> ISO 3166-1</t>
  </si>
  <si>
    <t> VAT identifier of the party representing the Seller for tax purposes.</t>
  </si>
  <si>
    <t> VAT number consisting of the prefix of a country code based on the ISO 3166-1 standard.</t>
  </si>
  <si>
    <t> G1.47</t>
  </si>
  <si>
    <t> BR-56 BR-CO-9</t>
  </si>
  <si>
    <t> BT-63-1</t>
  </si>
  <si>
    <t> Tax representative VAT ID schema identifier</t>
  </si>
  <si>
    <t> /cac:TaxRepresentativeParty/cac:PartyTaxScheme/cac:TaxScheme/cbc:ID</t>
  </si>
  <si>
    <t> BG-12</t>
  </si>
  <si>
    <t> POSTAL ADDRESS OF THE SELLER’S TAX REPRESENTATIVE</t>
  </si>
  <si>
    <t> /cac:TaxRepresentativeParty/cac:PostalAddress</t>
  </si>
  <si>
    <t> Group of business terms providing information on the postal address of the Tax Representative.</t>
  </si>
  <si>
    <t>The name and address of the seller's tax representative must be provided in the invoice, if the seller has a tax representative who is required to pay the VAT due. Relevant elements of the address must be completed to comply with legal requirements.</t>
  </si>
  <si>
    <t> BR-19</t>
  </si>
  <si>
    <t> BT-64</t>
  </si>
  <si>
    <t> Address of tax representative - Line 1</t>
  </si>
  <si>
    <t> /cac:TaxRepresentativeParty/cac:PostalAddress/cbc:StreetName</t>
  </si>
  <si>
    <t> BT-65</t>
  </si>
  <si>
    <t> Address of tax representative - Line 2</t>
  </si>
  <si>
    <t> /cac:TaxRepresentativeParty/cac:PostalAddress/cbc:AdditionalStreetName</t>
  </si>
  <si>
    <t> BT-164</t>
  </si>
  <si>
    <t> Address of tax representative - Line 3</t>
  </si>
  <si>
    <t> /cac:TaxRepresentativeParty/cac:PostalAddress/cac:AddressLine/cbc:Line</t>
  </si>
  <si>
    <t> BT-66</t>
  </si>
  <si>
    <t> Location of the tax representative</t>
  </si>
  <si>
    <t> /cac:TaxRepresentativeParty/cac:PostalAddress/cbc:CityName</t>
  </si>
  <si>
    <t> Common name of the municipality, town or village in which the address of the Tax Representative is located.</t>
  </si>
  <si>
    <t> BT-67</t>
  </si>
  <si>
    <t> Postal code of tax representative</t>
  </si>
  <si>
    <t>/cac:TaxRepresentativeParty/cac:PostalAddress/cbc:PostalZone</t>
  </si>
  <si>
    <t> BT-68</t>
  </si>
  <si>
    <t> Subdivision of the country of the tax representative</t>
  </si>
  <si>
    <t> /cac:TaxRepresentativeParty/cac:PostalAddress/cbc:CountrySubentity</t>
  </si>
  <si>
    <t> BT-69</t>
  </si>
  <si>
    <t> Country code of tax representative</t>
  </si>
  <si>
    <t> /cac:TaxRepresentativeParty/cac:PostalAddress/cac:Country/cbc:IdentificationCode</t>
  </si>
  <si>
    <t> G2.01 G1.49</t>
  </si>
  <si>
    <t> BR-20</t>
  </si>
  <si>
    <t> BG-13</t>
  </si>
  <si>
    <t> DELIVERY INFORMATION</t>
  </si>
  <si>
    <t> /cac:Delivery</t>
  </si>
  <si>
    <t> A group of business terms providing information about where and when invoiced goods and services are delivered.</t>
  </si>
  <si>
    <t> BT-70</t>
  </si>
  <si>
    <t> Delivered to</t>
  </si>
  <si>
    <t> /cac:Delivery/cac:DeliveryParty/cac:PartyName/cbc:Name</t>
  </si>
  <si>
    <t> Name of the party to whom the goods and services are delivered.</t>
  </si>
  <si>
    <t> Must be used if the Party to be delivered is different from the Buyer.</t>
  </si>
  <si>
    <t> BT-71</t>
  </si>
  <si>
    <t> Delivery establishment identifier</t>
  </si>
  <si>
    <t> /cac:Delivery/cac:DeliveryLocation/cbc:ID</t>
  </si>
  <si>
    <t> Identifier of the establishment where the goods and services are delivered.</t>
  </si>
  <si>
    <t>If no identification scheme is specified, it should be known to the Buyer and Seller, for example a previously exchanged identifier assigned by the buyer or seller.</t>
  </si>
  <si>
    <t> BT-71-1</t>
  </si>
  <si>
    <t> Schema identifier of the delivery establishment</t>
  </si>
  <si>
    <t> /cac:Delivery/cac:DeliveryLocation/cbc:ID/@schemeID</t>
  </si>
  <si>
    <t> Delivery Facility ID Schema Identifier</t>
  </si>
  <si>
    <t> BT-72</t>
  </si>
  <si>
    <t> Effective delivery date</t>
  </si>
  <si>
    <t> /cac:Delivery/cbc:ActualDeliveryDate</t>
  </si>
  <si>
    <t> Date on which delivery is made.</t>
  </si>
  <si>
    <t> G1.09 G1.36 G1.39 G6.11</t>
  </si>
  <si>
    <t> BG-14</t>
  </si>
  <si>
    <t> BILLING PERIOD</t>
  </si>
  <si>
    <t> /cac:InvoicePeriod</t>
  </si>
  <si>
    <t> A group of business terms providing information about the billing period.</t>
  </si>
  <si>
    <t> Used to indicate when the period covered by the Invoice begins and when it ends.</t>
  </si>
  <si>
    <t> BT-73</t>
  </si>
  <si>
    <t> Billing period start date</t>
  </si>
  <si>
    <t> /cac:InvoicePeriod/cbc:StartDate</t>
  </si>
  <si>
    <t>Date the billing period begins.</t>
  </si>
  <si>
    <t> This date corresponds to the first day of the period.</t>
  </si>
  <si>
    <t> G1.09 G1.36 G6.11</t>
  </si>
  <si>
    <t> BR-CO-19</t>
  </si>
  <si>
    <t> BT-74</t>
  </si>
  <si>
    <t> Billing period end date</t>
  </si>
  <si>
    <t> /cac:InvoicePeriod/cbc:EndDate</t>
  </si>
  <si>
    <t> Date the billing period ends.</t>
  </si>
  <si>
    <t> This date corresponds to the last day of the period.</t>
  </si>
  <si>
    <t> BR-29 BR-CO-19</t>
  </si>
  <si>
    <t> BG-15</t>
  </si>
  <si>
    <t> DELIVERY ADDRESS</t>
  </si>
  <si>
    <t> /cac:Delivery/cac:DeliveryLocation/cac:Address</t>
  </si>
  <si>
    <t> A group of business terms providing information about the address to which invoiced goods and services have been or are being delivered.</t>
  </si>
  <si>
    <t> In the case of collection, the address of the place of delivery is the collection address. Relevant elements of the address must be completed to comply with legal requirements.</t>
  </si>
  <si>
    <t> G6.16</t>
  </si>
  <si>
    <t> BT-75</t>
  </si>
  <si>
    <t> Delivery address - Line 1</t>
  </si>
  <si>
    <t> /cac:Delivery/cac:DeliveryLocation/cac:Address/cbc:StreetName</t>
  </si>
  <si>
    <t>This is generally the name and number of the street or post office box.</t>
  </si>
  <si>
    <t> BT-76</t>
  </si>
  <si>
    <t> Delivery address - Line 2</t>
  </si>
  <si>
    <t> /cac:Delivery/cac:DeliveryLocation/cac:Address/cbc:AdditionalStreetName</t>
  </si>
  <si>
    <t> BT-165</t>
  </si>
  <si>
    <t> Delivery address - Line 3</t>
  </si>
  <si>
    <t> /cac:Delivery/cac:DeliveryLocation/cac:Address/cac:AddressLine/cbc:Line</t>
  </si>
  <si>
    <t> BT-77</t>
  </si>
  <si>
    <t> Location Delivery address</t>
  </si>
  <si>
    <t> /cac:Delivery/cac:DeliveryLocation/cac:Address/cbc:CityName</t>
  </si>
  <si>
    <t> Common name of the commune, town or village in which the delivery address is located.</t>
  </si>
  <si>
    <t> BT-78</t>
  </si>
  <si>
    <t> Postal code Delivery address</t>
  </si>
  <si>
    <t> /cac:Delivery/cac:DeliveryLocation/cac:Address/cbc:PostalZone</t>
  </si>
  <si>
    <t> BT-79</t>
  </si>
  <si>
    <t xml:space="preserve"> Subdivision of the country</t>
  </si>
  <si>
    <t> /cac:Delivery/cac:DeliveryLocation/cac:Address/cbc:CountrySubentity</t>
  </si>
  <si>
    <t> BT-80</t>
  </si>
  <si>
    <t> /cac:Delivery/cac:DeliveryLocation/cac:Address/cac:Country/cbc:IdentificationCode</t>
  </si>
  <si>
    <t> BR-57</t>
  </si>
  <si>
    <t> BG-16</t>
  </si>
  <si>
    <t> PAYMENT INSTRUCTIONS</t>
  </si>
  <si>
    <t> /cac:PaymentMeans</t>
  </si>
  <si>
    <t> group of business terms providing payment information.</t>
  </si>
  <si>
    <t> BT-81</t>
  </si>
  <si>
    <t> Payment method type code</t>
  </si>
  <si>
    <t> /cac:PaymentMeans/cbc:PaymentMeansCode</t>
  </si>
  <si>
    <t> UNTDID 4461</t>
  </si>
  <si>
    <t> Code indicating the method by which a payment must be or has been made.</t>
  </si>
  <si>
    <t> The following entries from the UNTDID 4461 code list [6] can be used: - Standing instructions - SEPA transfer - SEPA direct debit - Local transfer - Non-SEPA international transfer - Local direct debit - Check - Cash - Account transfer on the books of the same payment service provider - No payment (add to balance) - Payment card</t>
  </si>
  <si>
    <t> BR-49</t>
  </si>
  <si>
    <t> BT-82</t>
  </si>
  <si>
    <t> Payment method wording</t>
  </si>
  <si>
    <t> /cac:PaymentMeans/cbc:PaymentMeansCode/@Name</t>
  </si>
  <si>
    <t> Text indicating the method by which a payment must be or has been made.</t>
  </si>
  <si>
    <t> Example: cash, credit card, etc.</t>
  </si>
  <si>
    <t> BT-83</t>
  </si>
  <si>
    <t> Payment notice</t>
  </si>
  <si>
    <t> /cac:PaymentMeans/cbc:PaymentID</t>
  </si>
  <si>
    <t>Textual value used to establish a link between the payment and the Invoice, issued by the Seller.</t>
  </si>
  <si>
    <t> The reference helps the Seller to assign an incoming payment to the relevant payment process. When a payment reference (for example, an operation number) is specified, the receiving system should indicate this reference when making payment. In a banking transaction, this reference is reminded to the Seller in the “discount note” area.</t>
  </si>
  <si>
    <t> BG-17</t>
  </si>
  <si>
    <t> PAYMENT</t>
  </si>
  <si>
    <t> /cac:PaymentMeans/cac:PayeeFinancialAccount</t>
  </si>
  <si>
    <t> Group of business terms providing information on payment by transfer.</t>
  </si>
  <si>
    <t> BT-84</t>
  </si>
  <si>
    <t> Payment account identifier</t>
  </si>
  <si>
    <t> /cac:PaymentMeans/cac:PayeeFinancialAccount/cbc:ID</t>
  </si>
  <si>
    <t> Unique identifier of the bank account, domiciled in a financial institution, to which the payment should be made.</t>
  </si>
  <si>
    <t> Example: IBAN or national account number.</t>
  </si>
  <si>
    <t> G1.21</t>
  </si>
  <si>
    <t> BR-50 BR-61</t>
  </si>
  <si>
    <t> BT-85</t>
  </si>
  <si>
    <t>Payment account name</t>
  </si>
  <si>
    <t> /cac:PaymentMeans/cac:PayeeFinancialAccount/cbc:Name</t>
  </si>
  <si>
    <t> Name of a bank account, domiciled in a financial institution, into which the payment should be made.</t>
  </si>
  <si>
    <t> BT-86</t>
  </si>
  <si>
    <t> Payment service provider identifier</t>
  </si>
  <si>
    <t> /cac:PaymentMeans/cac:PayeeFinancialAccount/cac:FinancialInstitutionBranch/cbc:ID</t>
  </si>
  <si>
    <t> Identifier of the financial institution in which a bank account is domiciled.</t>
  </si>
  <si>
    <t> Example: BIC or NCC code.</t>
  </si>
  <si>
    <t> G1.20 G1.21</t>
  </si>
  <si>
    <t> BG-18</t>
  </si>
  <si>
    <t> PAYMENT CARD INFORMATION</t>
  </si>
  <si>
    <t> /cac:PaymentMeans/cac:CardAccount</t>
  </si>
  <si>
    <t> Group of business terms providing information about the card used for payment.</t>
  </si>
  <si>
    <t> Used only if the Buyer has chosen to pay by credit or debit card.</t>
  </si>
  <si>
    <t> BT-87</t>
  </si>
  <si>
    <t> /cac:PaymentMeans/cac:CardAccount/cbc:PrimaryAccountNumberID</t>
  </si>
  <si>
    <t> Primary Account Number (PAN) of the card used for payment.</t>
  </si>
  <si>
    <t>In accordance with the general requirements applicable in financial establishments, an Invoice should never include the entire primary account number of a card, but only the last 4 to 6 digits.</t>
  </si>
  <si>
    <t> BR-51</t>
  </si>
  <si>
    <t> BT-88</t>
  </si>
  <si>
    <t> /cac:PaymentMeans/cac:CardAccount/cbc:HolderName</t>
  </si>
  <si>
    <t> Name of payment card holder</t>
  </si>
  <si>
    <t> BG-19</t>
  </si>
  <si>
    <t> LEVY</t>
  </si>
  <si>
    <t> /cac:PaymentMeans/cac:PaymentMandate</t>
  </si>
  <si>
    <t> Group of business terms specifying a direct debit.</t>
  </si>
  <si>
    <t> This group can be used to specify in the invoice that payment will be made through a SEPA or other direct debit initiated by the Seller, in accordance with the rules of SEPA or another direct debit system.</t>
  </si>
  <si>
    <t> BT-89</t>
  </si>
  <si>
    <t> Mandate reference identifier</t>
  </si>
  <si>
    <t> /cac:PaymentMeans/cac:PaymentMandate/cbc:ID</t>
  </si>
  <si>
    <t> Unique identifier assigned by the Beneficiary, used as a reference for the direct debit mandate.</t>
  </si>
  <si>
    <t>Mandatory information element in the event of a SEPA direct debit.</t>
  </si>
  <si>
    <t> BT-90</t>
  </si>
  <si>
    <t> Creditor's bank identifier</t>
  </si>
  <si>
    <t xml:space="preserve"> @schemeID = 'SE PA'</t>
  </si>
  <si>
    <t> Unique bank reference identifier of the Beneficiary or the Seller, assigned by the bank of the Beneficiary or the Seller.</t>
  </si>
  <si>
    <t> BT-91</t>
  </si>
  <si>
    <t> Debited account identifier (IBAN)</t>
  </si>
  <si>
    <t> /cac:PaymentMeans/cac:PaymentMandate/cac:PayerFinancialAccount/cbc:ID</t>
  </si>
  <si>
    <t> Account to be debited by direct debit.</t>
  </si>
  <si>
    <t> BG-20</t>
  </si>
  <si>
    <t> DOCUMENT LEVEL UPDATES</t>
  </si>
  <si>
    <t> /cac:AllowanceCharge with cbc:ChargeIndicator = 'false'</t>
  </si>
  <si>
    <t xml:space="preserve"> Group of business terms providing information on discounts applicable to the Invoice as a whole.</t>
  </si>
  <si>
    <t> Deductions such as tax withheld at source can therefore be specified in this group.</t>
  </si>
  <si>
    <t> G6.12</t>
  </si>
  <si>
    <t> BT-92</t>
  </si>
  <si>
    <t> Discount amount at document level</t>
  </si>
  <si>
    <t> /cac:AllowanceCharge/cbc:Amount</t>
  </si>
  <si>
    <t> AMOUNT</t>
  </si>
  <si>
    <t> Amount of a foot discount, excluding VAT.</t>
  </si>
  <si>
    <t> G1.14 G6.12</t>
  </si>
  <si>
    <t>BR-31</t>
  </si>
  <si>
    <t> BT-93</t>
  </si>
  <si>
    <t> Basis of the discount at the document level</t>
  </si>
  <si>
    <t> /cac:AllowanceCharge/cbc:BaseAmount</t>
  </si>
  <si>
    <t> Base amount that can be used in conjunction with the Document Level Discount Percentage to calculate the Document Level Discount Amount.</t>
  </si>
  <si>
    <t> G1.14</t>
  </si>
  <si>
    <t> BT-94</t>
  </si>
  <si>
    <t> Document Level Discount Percentage</t>
  </si>
  <si>
    <t> /cac:AllowanceCharge/cbc:MultiplierFactorNumeric</t>
  </si>
  <si>
    <t> PERCENTAGE</t>
  </si>
  <si>
    <t> Percentage that can be used in conjunction with the Document Level Discount Basis to calculate the Document Level Discount Amount.</t>
  </si>
  <si>
    <t> BT-95</t>
  </si>
  <si>
    <t> Discount VAT type code at document level</t>
  </si>
  <si>
    <t> /cac:AllowanceCharge/cac:TaxCategory/cbc:ID</t>
  </si>
  <si>
    <t> UNTDID 5305</t>
  </si>
  <si>
    <t> Coded identification of the VAT type applicable to the discount at document level.</t>
  </si>
  <si>
    <t>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t>
  </si>
  <si>
    <t> G2.31 G6.12</t>
  </si>
  <si>
    <t> BR-32</t>
  </si>
  <si>
    <t> BT-96</t>
  </si>
  <si>
    <t> Discount VAT rate at document level</t>
  </si>
  <si>
    <t> /cac:AllowanceCharge/cac:TaxCategory/cbc:Percent</t>
  </si>
  <si>
    <t> VAT rate, expressed as a percentage, applicable to the discount at the document level.</t>
  </si>
  <si>
    <t> G6.10 G6.12 G1.24</t>
  </si>
  <si>
    <t> BT-97</t>
  </si>
  <si>
    <t> Reason for discount at document level</t>
  </si>
  <si>
    <t> /cac:AllowanceCharge/cbc:AllowanceChargeReason</t>
  </si>
  <si>
    <t> Reason for discount at document level, expressed as text.</t>
  </si>
  <si>
    <t> BR-33 BR-CO-5 BR-CO-21</t>
  </si>
  <si>
    <t> BT-98</t>
  </si>
  <si>
    <t> Document level discount reason code</t>
  </si>
  <si>
    <t> /cac:AllowanceCharge/cbc:AllowanceChargeReasonCode</t>
  </si>
  <si>
    <t> UNTDID 5189</t>
  </si>
  <si>
    <t>Reason for delivery at document level, expressed as a code.</t>
  </si>
  <si>
    <t> The Document Level Discount Reason Code and the Document Level Discount Reason must indicate the same discount reason.</t>
  </si>
  <si>
    <t> G1.29</t>
  </si>
  <si>
    <t> BG-21</t>
  </si>
  <si>
    <t> DOCUMENT LEVEL CHARGES OR FEES</t>
  </si>
  <si>
    <t> /cac:AllowanceCharge with cbc:ChargeIndicator = 'true'</t>
  </si>
  <si>
    <t> Group of business terms providing information about charges and fees and taxes other than VAT applicable to the Invoice as a whole.</t>
  </si>
  <si>
    <t> BT-99</t>
  </si>
  <si>
    <t> Amount of charges</t>
  </si>
  <si>
    <t> Amount of charges and fees, excluding VAT.</t>
  </si>
  <si>
    <t> BR-36</t>
  </si>
  <si>
    <t> BT-100</t>
  </si>
  <si>
    <t> Basis of charges or fees at document level</t>
  </si>
  <si>
    <t> A base amount that can be used in conjunction with the Document Level Charge Percentage to calculate the Document Level Charge Amount.</t>
  </si>
  <si>
    <t> BT-101</t>
  </si>
  <si>
    <t> Percentage of charges or fees at the document level</t>
  </si>
  <si>
    <t>Percentage that can be used in conjunction with the Document Level Charge Basis to calculate the Document Level Charge Amount.</t>
  </si>
  <si>
    <t> BT-102</t>
  </si>
  <si>
    <t> Charge VAT type code</t>
  </si>
  <si>
    <t> Coded identification of the VAT type applicable to charges or fees at the document level.</t>
  </si>
  <si>
    <t> BR-37</t>
  </si>
  <si>
    <t> BT-103</t>
  </si>
  <si>
    <t> VAT rate for charges or fees at document level</t>
  </si>
  <si>
    <t> VAT rate, expressed as a percentage, applicable to document-level charges or fees.</t>
  </si>
  <si>
    <t> BT-104</t>
  </si>
  <si>
    <t> Reason for charges or fees at document level</t>
  </si>
  <si>
    <t> Reason for charges or fees at the document level, expressed as text.</t>
  </si>
  <si>
    <t> BR-38 BR-CO-6 BR-CO-22</t>
  </si>
  <si>
    <t> BT-105</t>
  </si>
  <si>
    <t> Document-level charge or fee reason code</t>
  </si>
  <si>
    <t> UNTDID 7161</t>
  </si>
  <si>
    <t> Reason for charges or fees at the document level, expressed as a code.</t>
  </si>
  <si>
    <t>Use entries from the UNTDID 7161 code list [6]. The Document Level Charge Reason Code and the Document Level Charge Reason must indicate the same charge reason.</t>
  </si>
  <si>
    <t> BG-22</t>
  </si>
  <si>
    <t> DOCUMENT TOTALS</t>
  </si>
  <si>
    <t> /cac:LegalMonetaryTotal</t>
  </si>
  <si>
    <t> Group of business terms providing information about the monetary totals of the Invoice.</t>
  </si>
  <si>
    <t> BT-106</t>
  </si>
  <si>
    <t> Sum of net invoice line amounts</t>
  </si>
  <si>
    <t> /cac:LegalMonetaryTotal/cbc:LineExtensionAmount</t>
  </si>
  <si>
    <t> Sum of the net amount of all lines of the Invoice.</t>
  </si>
  <si>
    <t> G1.14 G1.54</t>
  </si>
  <si>
    <r>
      <rPr>
        <u/>
        <sz val="11"/>
        <rFont val="Arial"/>
        <family val="2"/>
      </rPr>
      <t> EN16931</t>
    </r>
    <r>
      <rPr>
        <sz val="11"/>
        <rFont val="Arial"/>
        <family val="2"/>
      </rPr>
      <t xml:space="preserve"> : BR-12 BR-CO-10</t>
    </r>
    <r>
      <rPr>
        <u/>
        <sz val="11"/>
        <rFont val="Arial"/>
        <family val="2"/>
      </rPr>
      <t> EXTENDED_CTC_FR</t>
    </r>
    <r>
      <rPr>
        <sz val="11"/>
        <rFont val="Arial"/>
        <family val="2"/>
      </rPr>
      <t xml:space="preserve"> : BR-12 EXT_CTC_FR-BR-CO10</t>
    </r>
  </si>
  <si>
    <t> BT-107</t>
  </si>
  <si>
    <t> Sum of document level discounts</t>
  </si>
  <si>
    <t> /cac:LegalMonetaryTotal/cbc:AllowanceTotalAmount</t>
  </si>
  <si>
    <t> Sum of all discounts at the Invoice document level.</t>
  </si>
  <si>
    <t>Discounts applied at the line level are included in the Invoice Line Net Amount used in the Sum of Invoice Line Net Amount.</t>
  </si>
  <si>
    <r>
      <rPr>
        <u/>
        <sz val="11"/>
        <rFont val="Arial"/>
        <family val="2"/>
      </rPr>
      <t> EN16931</t>
    </r>
    <r>
      <rPr>
        <sz val="11"/>
        <rFont val="Arial"/>
        <family val="2"/>
      </rPr>
      <t xml:space="preserve"> : BR-CO-11</t>
    </r>
    <r>
      <rPr>
        <u/>
        <sz val="11"/>
        <rFont val="Arial"/>
        <family val="2"/>
      </rPr>
      <t> EXTENDED_CTC_FR</t>
    </r>
    <r>
      <rPr>
        <sz val="11"/>
        <rFont val="Arial"/>
        <family val="2"/>
      </rPr>
      <t xml:space="preserve"> : EXT_CTC_FR-BR-CO11</t>
    </r>
  </si>
  <si>
    <t> BT-108</t>
  </si>
  <si>
    <t> Sum of charges or fees at the document level</t>
  </si>
  <si>
    <t> /cac:LegalMonetaryTotal/cbc:ChargeTotalAmount</t>
  </si>
  <si>
    <t> Sum of all charges or fees at the Invoice document level.</t>
  </si>
  <si>
    <t> Charges applied at the line level are included in the Invoice Line Net Amount used in the Sum of Invoice Line Net Amount.</t>
  </si>
  <si>
    <r>
      <rPr>
        <u/>
        <sz val="11"/>
        <rFont val="Arial"/>
        <family val="2"/>
      </rPr>
      <t> EN16931</t>
    </r>
    <r>
      <rPr>
        <sz val="11"/>
        <rFont val="Arial"/>
        <family val="2"/>
      </rPr>
      <t xml:space="preserve"> : BR-CO-12</t>
    </r>
    <r>
      <rPr>
        <u/>
        <sz val="11"/>
        <rFont val="Arial"/>
        <family val="2"/>
      </rPr>
      <t> EXTENDED_CTC_FR</t>
    </r>
    <r>
      <rPr>
        <sz val="11"/>
        <rFont val="Arial"/>
        <family val="2"/>
      </rPr>
      <t xml:space="preserve"> : EXT_CTC_FR-BR-CO12</t>
    </r>
  </si>
  <si>
    <t> BT-109</t>
  </si>
  <si>
    <t> Total invoice amount excluding VAT</t>
  </si>
  <si>
    <t> /cac:LegalMonetaryTotal/cbc:TaxExclusiveAmount</t>
  </si>
  <si>
    <t> Total amount of the Invoice, excluding VAT.</t>
  </si>
  <si>
    <t>The Total Invoice Amount excluding VAT corresponds to the Sum of the net amount of the invoice lines, less the Sum of discounts at the document level, plus the Sum of charges or fees at the document level.</t>
  </si>
  <si>
    <t> G1.14 G1.59 G6.08</t>
  </si>
  <si>
    <t> BR-13 BR-CO-13</t>
  </si>
  <si>
    <t> BT-110</t>
  </si>
  <si>
    <t> Total VAT amount of the invoice</t>
  </si>
  <si>
    <t> /cac:TaxTotal/cbc:TaxAmount</t>
  </si>
  <si>
    <t> Total VAT amount of the Invoice.</t>
  </si>
  <si>
    <t> The Total Invoice Amount including VAT corresponds to the sum of all VAT amounts of the different VAT types.</t>
  </si>
  <si>
    <t> G1.14 G6.08</t>
  </si>
  <si>
    <t> BR-CO-14</t>
  </si>
  <si>
    <t> BT-111</t>
  </si>
  <si>
    <t> Total VAT amount of the invoice expressed (accounting currency)</t>
  </si>
  <si>
    <t> Total amount of VAT expressed in the accounting currency accepted or required in the Seller's country.</t>
  </si>
  <si>
    <t>Should be used when the VAT Accounting Currency differs from the Invoice Currency Code. The VAT Accounting Currency is not used in calculating Invoice totals. Valid currency lists are registered with the ISO 4217 “Codes for the Representation of Currencies and Fund Types” Maintenance Agency. It is recommended to use alpha-3 representation.</t>
  </si>
  <si>
    <t> BR-53</t>
  </si>
  <si>
    <t> BT-112</t>
  </si>
  <si>
    <t> Total amount of the Invoice, including VAT.</t>
  </si>
  <si>
    <t> /cac:LegalMonetaryTotal/cbc:TaxInclusiveAmount</t>
  </si>
  <si>
    <t> The Total Invoice Amount including VAT corresponds to the Total Invoice Amount excluding VAT to which is added the Total Invoice Amount including VAT. The Total Invoice Amount including VAT must be greater than or equal to zero.</t>
  </si>
  <si>
    <t> BR-14 BR-CO-15</t>
  </si>
  <si>
    <t> BT-113</t>
  </si>
  <si>
    <t> Payroll amount</t>
  </si>
  <si>
    <t> /cac:LegalMonetaryTotal/cbc:PrepaidAmount</t>
  </si>
  <si>
    <t> Sum of amounts that have been paid in advance.</t>
  </si>
  <si>
    <t>This amount is subtracted from the total invoice amount including VAT to calculate the amount due for payment.</t>
  </si>
  <si>
    <t> BT-114</t>
  </si>
  <si>
    <t> Rounded amount</t>
  </si>
  <si>
    <t> /cac:LegalMonetaryTotal/cbc:PayableRoundingAmount</t>
  </si>
  <si>
    <t> Amount to add to the total invoice amount to round off the amount to be paid.</t>
  </si>
  <si>
    <t> BT-115</t>
  </si>
  <si>
    <t> Amount to be paid</t>
  </si>
  <si>
    <t> /cac:LegalMonetaryTotal/cbc:PayableAmount</t>
  </si>
  <si>
    <t> Outstanding amounts for which payment is requested.</t>
  </si>
  <si>
    <t> This amount corresponds to the Total Amount of the invoice including VAT, less the Amount paid which was paid in advance. This amount is equal to zero if the Invoice has been fully paid. It is negative if the Amount paid is greater than the Total Amount of the invoice including VAT.</t>
  </si>
  <si>
    <t xml:space="preserve"> G1.14 G1.33</t>
  </si>
  <si>
    <t> BR-15 BR-CO-16</t>
  </si>
  <si>
    <t> BG-23</t>
  </si>
  <si>
    <t> BREAKDOWN OF VAT</t>
  </si>
  <si>
    <t> /cac:TaxTotal/cac:TaxSubtotal</t>
  </si>
  <si>
    <t> Group of business terms providing information on the distribution of VAT by type.</t>
  </si>
  <si>
    <t> G1.56 G6.08</t>
  </si>
  <si>
    <t> BR-CO-18</t>
  </si>
  <si>
    <t> BT-116</t>
  </si>
  <si>
    <t>Tax base for VAT type</t>
  </si>
  <si>
    <t> /cac:TaxTotal/cac:TaxSubtotal/cbc:TaxableAmount</t>
  </si>
  <si>
    <t> Breakdown of VAT by VAT type rate.</t>
  </si>
  <si>
    <t> Sum of all taxable amounts subject to a specific VAT type code and rate (if the VAT Type Rate is applicable).</t>
  </si>
  <si>
    <t> Sum of the net invoice line amount, less discounts plus any document-level charges or fees that are subject to a specific VAT type code and rate (if the VAT Type Rate is applicable).</t>
  </si>
  <si>
    <t> G1.14 G1.54 G6.08</t>
  </si>
  <si>
    <t> BR-45</t>
  </si>
  <si>
    <t> BT-117</t>
  </si>
  <si>
    <t> VAT amount for each type of VAT</t>
  </si>
  <si>
    <t> /cac:TaxTotal/cac:TaxSubtotal/cbc:TaxAmount</t>
  </si>
  <si>
    <t> Total VAT amount for a given VAT type.</t>
  </si>
  <si>
    <t> Obtained by multiplying the Tax base of the VAT type by the VAT type rate of the corresponding type.</t>
  </si>
  <si>
    <t> BR-46 BR-CO-17</t>
  </si>
  <si>
    <t> BT-118</t>
  </si>
  <si>
    <t> VAT type code</t>
  </si>
  <si>
    <t> /cac:TaxTotal/cac:TaxSubtotal/cac:TaxCategory/cbc:ID</t>
  </si>
  <si>
    <t>Coded identification of a VAT type.</t>
  </si>
  <si>
    <t> G2.31 G6.08</t>
  </si>
  <si>
    <t> BR-47</t>
  </si>
  <si>
    <t> BT-119</t>
  </si>
  <si>
    <t> VAT type rate</t>
  </si>
  <si>
    <t> /cac:TaxTotal/cac:TaxSubtotal/cac:TaxCategory/cbc:Percent</t>
  </si>
  <si>
    <t> VAT rate, expressed as a percentage, applicable to the corresponding VAT type.</t>
  </si>
  <si>
    <t> The VAT Type Code and the VAT Type Rate must be consistent.</t>
  </si>
  <si>
    <t> G1.24 G6.08</t>
  </si>
  <si>
    <t> BR-48</t>
  </si>
  <si>
    <t> BT-120</t>
  </si>
  <si>
    <t> Reason for exemption from VAT</t>
  </si>
  <si>
    <t> /cac:TaxTotal/cac:TaxSubtotal/cac:TaxCategory/cbc:TaxExemptionReason</t>
  </si>
  <si>
    <t> Statement explaining why an amount is exempt from VAT.</t>
  </si>
  <si>
    <t> Articles 226 items 11 to 15 Directive 2006/112/EN</t>
  </si>
  <si>
    <t> G1.40 G1.56 G6.11</t>
  </si>
  <si>
    <t> BT-121</t>
  </si>
  <si>
    <t> VAT exemption reason code</t>
  </si>
  <si>
    <t> /cac:TaxTotal/cac:TaxSubtotal/cac:TaxCategory/cbc:TaxExemptionReasonCode</t>
  </si>
  <si>
    <t> Code explaining why an amount is exempt from VAT.</t>
  </si>
  <si>
    <t> List of codes issued and maintained by the CEF</t>
  </si>
  <si>
    <t> G1.40 G6.21 G6.11</t>
  </si>
  <si>
    <t> BG-24</t>
  </si>
  <si>
    <t> ADDITIONAL SUPPORTING DOCUMENTS</t>
  </si>
  <si>
    <t>/cac:AdditionalDocumentReference</t>
  </si>
  <si>
    <t> Group of business terms providing information on additional supporting documents supporting the requests made in the Invoice.</t>
  </si>
  <si>
    <t> Additional supporting documents may be used to reference a document number intended to be known to the Recipient, an external document (referenced by a URL) or an embedded document (such as a periodic statement in PDF format). The use of a link to an external document is necessary, for example, in the case of large attachments and/or when sensitive information, for example, services related to the person, must be separated from the Invoice itself.</t>
  </si>
  <si>
    <t> BT-122</t>
  </si>
  <si>
    <t> Supporting document reference</t>
  </si>
  <si>
    <t> DOCUMENT REFERENCE</t>
  </si>
  <si>
    <t> Identifier of the supporting document.</t>
  </si>
  <si>
    <t> BR-52</t>
  </si>
  <si>
    <t> BT-123</t>
  </si>
  <si>
    <t> Description of supporting document</t>
  </si>
  <si>
    <t> /cac:AdditionalDocumentReference/cbc:DocumentDescription</t>
  </si>
  <si>
    <t>Description of the supporting document.</t>
  </si>
  <si>
    <t> Example: timesheet, usage report, etc.</t>
  </si>
  <si>
    <t> G4.14</t>
  </si>
  <si>
    <t> BT-124</t>
  </si>
  <si>
    <t> External document location</t>
  </si>
  <si>
    <t> /cac:AdditionalDocumentReference/cac:Attachment/cac:ExternalReference/cbc:URI</t>
  </si>
  <si>
    <t> Uniform Resource Locator (URL) address that identifies the location of the external document.</t>
  </si>
  <si>
    <t> Way to locate the resource by describing its primary access mechanism, for example http:// or ftp://. The External Document Location should be used if the Buyer requires additional information supporting the invoice.</t>
  </si>
  <si>
    <t> BT-125</t>
  </si>
  <si>
    <t> Attachment</t>
  </si>
  <si>
    <t> /cac:AdditionalDocumentReference/cac:Attachment/cbc:EmbeddedDocumentBinaryObject</t>
  </si>
  <si>
    <t> BIN OBJECT</t>
  </si>
  <si>
    <t> Ancillary document embedded as a binary object.</t>
  </si>
  <si>
    <t> Attachment is used when documentation needs to be stored with the Invoice for future reference or audit purposes.</t>
  </si>
  <si>
    <t> G4.04 G4.07 G4.08 G4.15</t>
  </si>
  <si>
    <t> BT-125-1</t>
  </si>
  <si>
    <t>MIME code of the attached document</t>
  </si>
  <si>
    <t> /cac:AdditionalDocumentReference/cac:Attachment/cbc:EmbeddedDocumentBinaryObject/@mimeCode</t>
  </si>
  <si>
    <t> Mime code of the attached document</t>
  </si>
  <si>
    <t> Authorized Mime codes: - application/pdf - image/png - image/jpeg - text/csv - application/vnd.openxmlformats - officedocument.spreadsheetml.sheet - application/vnd.oasis.opendocument. Spreadsheet - XML</t>
  </si>
  <si>
    <t> G4.17</t>
  </si>
  <si>
    <t> BT-125-2</t>
  </si>
  <si>
    <t> File name of attached document</t>
  </si>
  <si>
    <t> /cac:AdditionalDocumentReference/cac:Attachment/cbc:EmbeddedDocumentBinaryObject/@filename</t>
  </si>
  <si>
    <t> G4.16 G4.09</t>
  </si>
  <si>
    <t> BG-25</t>
  </si>
  <si>
    <t> INVOICE LINE</t>
  </si>
  <si>
    <t> /Invoice/cac:InvoiceLine /CreditNote/cac:CreditNoteLine</t>
  </si>
  <si>
    <t> Group of business terms providing information on individual Invoice lines.</t>
  </si>
  <si>
    <t> G6.01 G6.09</t>
  </si>
  <si>
    <t> BR-16</t>
  </si>
  <si>
    <t> BT-126</t>
  </si>
  <si>
    <t> Invoice line identifier</t>
  </si>
  <si>
    <t> Unique identifier of a line within the Invoice.</t>
  </si>
  <si>
    <t> G1.62 G6.09</t>
  </si>
  <si>
    <t> BR-21</t>
  </si>
  <si>
    <t> BT-127-00</t>
  </si>
  <si>
    <t> Invoice line note</t>
  </si>
  <si>
    <t>Obligatory only in case of eco tax (WEEE)</t>
  </si>
  <si>
    <t> EXT-FR-FE-183</t>
  </si>
  <si>
    <t> Line note subject code</t>
  </si>
  <si>
    <t> Only in UBL: enter ## at the start of the Line Note</t>
  </si>
  <si>
    <t> Subject of the following text note.</t>
  </si>
  <si>
    <t> Must be chosen from the codes available in the UNTDID 4451 list [6].</t>
  </si>
  <si>
    <t xml:space="preserve"> G1.52 G6.12</t>
  </si>
  <si>
    <t> BT-127</t>
  </si>
  <si>
    <t> Comment providing unstructured information regarding the Invoice line.</t>
  </si>
  <si>
    <t> G6.06 G6.12</t>
  </si>
  <si>
    <t> BT-128</t>
  </si>
  <si>
    <t> Invoice line subject identifier</t>
  </si>
  <si>
    <t> /cac:DocumentReference/cbc:ID</t>
  </si>
  <si>
    <t> Identifier of an object on which the invoice line is based, assigned by the seller.</t>
  </si>
  <si>
    <t> BT-128-1</t>
  </si>
  <si>
    <t> /cac:DocumentReference/cbc:ID/@schemeID</t>
  </si>
  <si>
    <t> Schema identifier of the identifier of an object on the invoice line.</t>
  </si>
  <si>
    <t> If the schema identifier to be used by the recipient is not obvious, a conditional schema identifier should be used among the UNTDID 1153 codelist entries [6].</t>
  </si>
  <si>
    <t> BT-129</t>
  </si>
  <si>
    <t>Quantity invoiced</t>
  </si>
  <si>
    <t> /cbc:InvoicedQuantity</t>
  </si>
  <si>
    <t> QUANTITY</t>
  </si>
  <si>
    <t> Quantity of items (goods or services) taken into account in the Invoice line.</t>
  </si>
  <si>
    <t> G1.15 G6.09</t>
  </si>
  <si>
    <t> BR-22</t>
  </si>
  <si>
    <t> BT-130</t>
  </si>
  <si>
    <t> Billed quantity unit of measure code</t>
  </si>
  <si>
    <t> /cbc:InvoicedQuantity/@unitCode</t>
  </si>
  <si>
    <t> Unit of measurement applicable to the quantity invoiced.</t>
  </si>
  <si>
    <t> Units of measurement should be expressed in accordance with UN/ECE Recommendation No. 20 “Codes for units of measurement used in international trade” [7], for example “KGM” for kilogram.</t>
  </si>
  <si>
    <t> G6.09</t>
  </si>
  <si>
    <t> BR-23</t>
  </si>
  <si>
    <t> BT-131</t>
  </si>
  <si>
    <t> Net invoice line amount</t>
  </si>
  <si>
    <t> /cbc:LineExtensionAmount</t>
  </si>
  <si>
    <t> Total amount of the Invoice line.</t>
  </si>
  <si>
    <t> This amount is “net” excluding VAT, that is to say it includes discounts and charges or fees at line level as well as other related taxes.</t>
  </si>
  <si>
    <t> G1.14 G6.09</t>
  </si>
  <si>
    <t> BR-24</t>
  </si>
  <si>
    <t> EXT-FR-FE-135</t>
  </si>
  <si>
    <t>Order ID generated by the buyer</t>
  </si>
  <si>
    <t> /cac:OrderLineReference/cac:OrderReference/cbc:ID</t>
  </si>
  <si>
    <t> To be used only in case of multiple orders. Otherwise, it is indicated at the document level.</t>
  </si>
  <si>
    <t> BT-132</t>
  </si>
  <si>
    <t> PO line reference referenced</t>
  </si>
  <si>
    <t> /cac:OrderLineReference/cbc:LineID</t>
  </si>
  <si>
    <t> DOCUMENT REFERENCE</t>
  </si>
  <si>
    <t> Identifier of a line of a referenced purchase order, generated by the Buyer.</t>
  </si>
  <si>
    <t> The Purchase Order ID is referenced at the document level.</t>
  </si>
  <si>
    <t> BT-133</t>
  </si>
  <si>
    <t> Accounting reference of the buyer of the invoice line</t>
  </si>
  <si>
    <t> If necessary, this reference must be provided by the Buyer to the Seller before issuing the Invoice.</t>
  </si>
  <si>
    <t> EXT-FR-FE-BG-06</t>
  </si>
  <si>
    <t> ADDING REFERENCE TO PREVIOUS INVOICE ONLINE (allows you to manage online refunds, particularly on deposit invoices)</t>
  </si>
  <si>
    <t> /cac:BillingReference</t>
  </si>
  <si>
    <t>Extension of the standard. Allows you to reference a deposit invoice line (useful for recovering deposit invoice lines)</t>
  </si>
  <si>
    <t> G1.31 G6.12</t>
  </si>
  <si>
    <t> EXT-FR-FE-136</t>
  </si>
  <si>
    <t> Previous invoice ID</t>
  </si>
  <si>
    <t> EXT-FR-FE-137</t>
  </si>
  <si>
    <t> EXT-FR-FE-138</t>
  </si>
  <si>
    <t> Previous invoice date</t>
  </si>
  <si>
    <t> G1.09 G6.12</t>
  </si>
  <si>
    <t> EXT-FR-FE-139</t>
  </si>
  <si>
    <t> Previous invoice line number</t>
  </si>
  <si>
    <t> /cac:BillingReference/cac:BillingReferenceLine/cbc:ID</t>
  </si>
  <si>
    <t> EXT-FR-FE-BG-07</t>
  </si>
  <si>
    <t xml:space="preserve"> Shipping notice details</t>
  </si>
  <si>
    <t> /cac:DespatchLineReference</t>
  </si>
  <si>
    <t> Details on the referenced shipping notice</t>
  </si>
  <si>
    <t> EXT-FR-FE-140</t>
  </si>
  <si>
    <t> Dispatch notice identifier</t>
  </si>
  <si>
    <t> /cac:DespatchLineReference/cac:DocumentReference/cbc:ID</t>
  </si>
  <si>
    <t> EXT-FR-FE-141</t>
  </si>
  <si>
    <t> Invoiced shipping notice line</t>
  </si>
  <si>
    <t> /cac:DespatchLineReference/cbc:LineID</t>
  </si>
  <si>
    <t> Shipment notice line identifier</t>
  </si>
  <si>
    <t> EXT-FR-FE-BG-08</t>
  </si>
  <si>
    <t> Detail of the receipt notice on the line</t>
  </si>
  <si>
    <t> /cac:ReceiptLineReference</t>
  </si>
  <si>
    <t>Details on the referenced receipt notice</t>
  </si>
  <si>
    <t> EXT-FR-FE-142</t>
  </si>
  <si>
    <t> Receipt voucher identifier</t>
  </si>
  <si>
    <t> /cac:ReceiptLineReference/cac:DocumentReference/cbc:ID</t>
  </si>
  <si>
    <t> ID of receipt notice</t>
  </si>
  <si>
    <t> EXT-FR-FE-143</t>
  </si>
  <si>
    <t> Invoiced receipt line</t>
  </si>
  <si>
    <t> /cac:ReceiptLineReference/cbc:LineID</t>
  </si>
  <si>
    <t> ID of the receipt notification line</t>
  </si>
  <si>
    <t> EXT-FR-FE-BG-09</t>
  </si>
  <si>
    <t> Details of the Online Sale order</t>
  </si>
  <si>
    <t> /cac:OrderLineReference</t>
  </si>
  <si>
    <t> Details of the referenced Sale order</t>
  </si>
  <si>
    <t> EXT-FR-FE-144</t>
  </si>
  <si>
    <t> Line sales order identifier</t>
  </si>
  <si>
    <t> /cac:OrderLineReference/cac:OrderReference/cbc:SalesOrderID</t>
  </si>
  <si>
    <t> Sales order identifier</t>
  </si>
  <si>
    <t> EXT-FR-FE-145</t>
  </si>
  <si>
    <t> Invoiced sales order line</t>
  </si>
  <si>
    <t> /cac:OrderLineReference/cbc:SalesOrderLineID</t>
  </si>
  <si>
    <t> Sales order line identifier</t>
  </si>
  <si>
    <t> EXT-FR-FE-BG-10</t>
  </si>
  <si>
    <t> Detail of the delivery address on the line (Multiple delivery management)</t>
  </si>
  <si>
    <t>Details about an alternative delivery location</t>
  </si>
  <si>
    <t> EXT-FR-FE-146</t>
  </si>
  <si>
    <t> Global identifier of the delivery location to the line</t>
  </si>
  <si>
    <t> EXT-FR-FE-148</t>
  </si>
  <si>
    <t> Delivery location global identifier schema identifier</t>
  </si>
  <si>
    <t> If used, the identification scheme identifier shall be chosen from the entries in the list published by the ISO/IEC 6523 maintenance organization.</t>
  </si>
  <si>
    <t> EXT-FR-FE-149</t>
  </si>
  <si>
    <t> Name of delivery location (if different header)</t>
  </si>
  <si>
    <t> /cac:Delivery/cac:DeliveryLocation/cac:Name</t>
  </si>
  <si>
    <t> G6.12 G6.16</t>
  </si>
  <si>
    <t> EXT-FR-FE-150</t>
  </si>
  <si>
    <t> DELIVERY POSTAL ADDRESS TO THE LINE</t>
  </si>
  <si>
    <t> EXT-FR-FE-151</t>
  </si>
  <si>
    <t> Address line 1 (if different header)</t>
  </si>
  <si>
    <t> EXT-FR-FE-152</t>
  </si>
  <si>
    <t> Address line 2 (if different header)</t>
  </si>
  <si>
    <t> EXT-FR-FE-153</t>
  </si>
  <si>
    <t> Address line 3 (if different header)</t>
  </si>
  <si>
    <t> EXT-FR-FE-154</t>
  </si>
  <si>
    <t> Delivery city (if different header)</t>
  </si>
  <si>
    <t> EXT-FR-FE-155</t>
  </si>
  <si>
    <t> Delivery Postal Code (if different header)</t>
  </si>
  <si>
    <t> EXT-FR-FE-156</t>
  </si>
  <si>
    <t>Subdivision Country (if different header)</t>
  </si>
  <si>
    <t> EXT-FR-FE-157</t>
  </si>
  <si>
    <t> Country Code (if different header)</t>
  </si>
  <si>
    <t> G2.01 G6.11</t>
  </si>
  <si>
    <t> EXT-FR-FE-BG-11</t>
  </si>
  <si>
    <t> Actual delivery details</t>
  </si>
  <si>
    <t> /cac:Delivery/cac:DeliveryLocation</t>
  </si>
  <si>
    <t> G1.39 G6.11</t>
  </si>
  <si>
    <t> EXT-FR-FE-158-0</t>
  </si>
  <si>
    <t> Delivery date on line</t>
  </si>
  <si>
    <t> /cac:Delivery/cac:DeliveryLocation/cbc:ActualDeliveryDate</t>
  </si>
  <si>
    <t> EXT-FR-FE-158</t>
  </si>
  <si>
    <t> Delivery date at value line</t>
  </si>
  <si>
    <t> EXT-FR-FE-158-1</t>
  </si>
  <si>
    <t> Date, Format</t>
  </si>
  <si>
    <t> DATE (UBL) CODE (CII)</t>
  </si>
  <si>
    <t> ISO (UBL) 3 (CII)</t>
  </si>
  <si>
    <t> YYYY-MM-DD (UBL format) Value = 102 (CII format)</t>
  </si>
  <si>
    <t> In UBL, no format is necessary, the date is always written the same way. In CII, it is necessary to integrate the code "102" in order to be able to reference a date in YYYYMMDD format in the EXT-FR-FE-158-0 and EXT-FR-FE-158-1 tags</t>
  </si>
  <si>
    <t> BG-26</t>
  </si>
  <si>
    <t> BILLING PERIOD FOR A LINE</t>
  </si>
  <si>
    <t>Group of business terms providing information about the billing period regarding the Invoice line.</t>
  </si>
  <si>
    <t> Is also called invoice delivery period.</t>
  </si>
  <si>
    <t> BT-134</t>
  </si>
  <si>
    <t> Billing period start date for a line</t>
  </si>
  <si>
    <t> Date on which the billing period begins for this Invoice line.</t>
  </si>
  <si>
    <t> BR-CO-20</t>
  </si>
  <si>
    <t> BT-135</t>
  </si>
  <si>
    <t> End date of a line's billing period</t>
  </si>
  <si>
    <t> Date on which the billing period ends for this Invoice line.</t>
  </si>
  <si>
    <t> BR-30 BR-CO-20</t>
  </si>
  <si>
    <t> BG-27</t>
  </si>
  <si>
    <t> INVOICE LINE DISCOUNT</t>
  </si>
  <si>
    <t> Group of business terms providing information on discounts applicable to an Invoice line.</t>
  </si>
  <si>
    <t> BT-136</t>
  </si>
  <si>
    <t> Amount of a discount, excluding VAT</t>
  </si>
  <si>
    <t> Amount of a discount, excluding VAT.</t>
  </si>
  <si>
    <t> BR-41</t>
  </si>
  <si>
    <t> BT-137</t>
  </si>
  <si>
    <t> Base for invoice line discount</t>
  </si>
  <si>
    <t>Base amount that can be used in conjunction with the Discount Percentage applicable to the invoice line to calculate the Discount Amount applicable to the invoice line.</t>
  </si>
  <si>
    <t> BT-138</t>
  </si>
  <si>
    <t> Invoice line discount percentage</t>
  </si>
  <si>
    <t> Percentage that can be used in conjunction with the Discount Basis applicable to the invoice line to calculate the Discount Amount applicable to the invoice line.</t>
  </si>
  <si>
    <t> BT-139</t>
  </si>
  <si>
    <t> Reason for discounting invoice line</t>
  </si>
  <si>
    <t> Reason for the discount applicable to the Invoice line, expressed in text form.</t>
  </si>
  <si>
    <t> BR-42 BR-CO-7 BR-CO-23</t>
  </si>
  <si>
    <t> BT-140</t>
  </si>
  <si>
    <t> Invoice line discount reason code</t>
  </si>
  <si>
    <t> Reason for the discount applicable to the Invoice line, expressed in code form.</t>
  </si>
  <si>
    <t> See code list UNTDID5189. The Discount Reason Code applicable to the invoice line and the Discount Reason applicable to the invoice line must indicate the same discount reason.</t>
  </si>
  <si>
    <t> BG-28</t>
  </si>
  <si>
    <t>CHARGE OR FEES OF AN INVOICE LINE</t>
  </si>
  <si>
    <t> Group of business terms providing information on charges and fees and taxes other than VAT applicable to an individual Invoice line.</t>
  </si>
  <si>
    <t> All charges and fees are assumed to be subject to the same VAT rate as the Invoice line.</t>
  </si>
  <si>
    <t> BT-141</t>
  </si>
  <si>
    <t> Amount of charges or fees</t>
  </si>
  <si>
    <t> Amount of fees, excluding VAT.</t>
  </si>
  <si>
    <t> BR-43</t>
  </si>
  <si>
    <t> BT-142</t>
  </si>
  <si>
    <t> Basis of charges or fees applicable to the invoice line</t>
  </si>
  <si>
    <t> Base amount that can be used in conjunction with the Charges and Fees Percentage applicable to the invoice line to calculate the Charges and Fees Amount applicable to the invoice line.</t>
  </si>
  <si>
    <t> BT-143</t>
  </si>
  <si>
    <t> Percentage of charges or fees applicable to the invoice line</t>
  </si>
  <si>
    <t> Percentage that can be used in conjunction with the Base of charges and fees applicable to the invoice line to calculate the Amount of charges and fees applicable to the invoice line.</t>
  </si>
  <si>
    <t>BT-144</t>
  </si>
  <si>
    <t> Reason for charges or fees applicable to the invoice line</t>
  </si>
  <si>
    <t> Reason for charges and fees applicable to the Invoice line, expressed in text form.</t>
  </si>
  <si>
    <t> BR-44 BR-CO-8 BR-CO-24</t>
  </si>
  <si>
    <t> BT-145</t>
  </si>
  <si>
    <t> Reason code for charges or fees applicable to the invoice line</t>
  </si>
  <si>
    <t> Reason for charges and fees applicable to the Invoice line, expressed in code form.</t>
  </si>
  <si>
    <t> See code list UNTDID7161. The Charge Reason Code applicable to the invoice line and the Charge Reason Code applicable to the invoice line must indicate the same charge reason.</t>
  </si>
  <si>
    <t> BG-29</t>
  </si>
  <si>
    <t> PRICE DETAILS</t>
  </si>
  <si>
    <t> /cac:Price</t>
  </si>
  <si>
    <t> Group of business terms providing information on the price applied for goods and services invoiced on the Invoice line.</t>
  </si>
  <si>
    <t> BT-146</t>
  </si>
  <si>
    <t> Net price of the item</t>
  </si>
  <si>
    <t> /cac:Price/cbc:PriceAmount</t>
  </si>
  <si>
    <t> AMOUNT OF UNIT PRICE</t>
  </si>
  <si>
    <t> Price of an item, excluding VAT, after application of the Discount on the price of the item.</t>
  </si>
  <si>
    <t>The Net Price of the item must equal the Gross Price of the item, less the Item Price Discount.</t>
  </si>
  <si>
    <t> G1.15 G1.55</t>
  </si>
  <si>
    <t> BR-26 BR-27</t>
  </si>
  <si>
    <t> BT-147</t>
  </si>
  <si>
    <t> Discount on item price</t>
  </si>
  <si>
    <t> /cac:Price/cac:AllowanceCharge/cbc:Amount</t>
  </si>
  <si>
    <t> Total discount which, once subtracted from the Gross Price of the item, gives the Net Price of the item.</t>
  </si>
  <si>
    <t> Applies exclusively to the unit and if it is not included in the gross price of the item.</t>
  </si>
  <si>
    <t> G1.15 G6.12</t>
  </si>
  <si>
    <t> BT-148</t>
  </si>
  <si>
    <t> Gross price of the item</t>
  </si>
  <si>
    <t> /cac:Price/cac:AllowanceCharge/cbc:BaseAmount</t>
  </si>
  <si>
    <t> Unit price, excluding VAT, before application of the Discount on the price of the item.</t>
  </si>
  <si>
    <t> BR-28</t>
  </si>
  <si>
    <t> BT-149</t>
  </si>
  <si>
    <t> Base Quantity of Item Price</t>
  </si>
  <si>
    <t> /cac:Price/cbc:BaseQuantity</t>
  </si>
  <si>
    <t> Number of items on which the price applies.</t>
  </si>
  <si>
    <t> G1.15</t>
  </si>
  <si>
    <t> BT-150</t>
  </si>
  <si>
    <t> Item Price Base Quantity Unit of Measure Code</t>
  </si>
  <si>
    <t xml:space="preserve">/cac:Price/cbc:BaseQuantity/@unitCode</t>
  </si>
  <si>
    <t> Unit of measurement applicable to the Base Quantity of the item price.</t>
  </si>
  <si>
    <t> The Base Quantity Unit of Measure for the item price should be the same as the Invoice Quantity Unit of Measure. Units of measurement should be expressed in terms of UN-ECE Recommendation No. 20 “Codes for units of measurement used in international trade” [7], for example “KGM” for kilogram.</t>
  </si>
  <si>
    <t> BG-30</t>
  </si>
  <si>
    <t> VAT INFORMATION</t>
  </si>
  <si>
    <t> /cac:Item/cac:ClassifiedTaxCategory</t>
  </si>
  <si>
    <t> Group of business terms providing information on the VAT applicable to goods and services invoiced on the Invoice line.</t>
  </si>
  <si>
    <t> BT-151</t>
  </si>
  <si>
    <t> Invoiced item VAT type code</t>
  </si>
  <si>
    <t> /cac:Item/cac:ClassifiedTaxCategory/cbc:ID</t>
  </si>
  <si>
    <t> VAT type code applicable to the invoiced item.</t>
  </si>
  <si>
    <t> G2.31 G6.09</t>
  </si>
  <si>
    <t> BR-CO-4</t>
  </si>
  <si>
    <t> BT-152</t>
  </si>
  <si>
    <t> VAT rate of the invoiced item</t>
  </si>
  <si>
    <t>/cac:Item/cac:ClassifiedTaxCategory/cbc:Percent</t>
  </si>
  <si>
    <t> VAT rate, expressed as a percentage, applicable to the item invoiced.</t>
  </si>
  <si>
    <t> A zero percent VAT rate is applied in the calculations even if the item is outside the scope of VAT.</t>
  </si>
  <si>
    <t> G1.24 G6.09</t>
  </si>
  <si>
    <t> BG-31</t>
  </si>
  <si>
    <t> ITEM INFORMATION</t>
  </si>
  <si>
    <t> /cac:Item</t>
  </si>
  <si>
    <t> A group of business terms providing information about goods and services billed.</t>
  </si>
  <si>
    <t> BT-153</t>
  </si>
  <si>
    <t> Item name</t>
  </si>
  <si>
    <t> /cac:Item/cbc:Name</t>
  </si>
  <si>
    <t> Name of an item.</t>
  </si>
  <si>
    <t> BR-25</t>
  </si>
  <si>
    <t> BT-154</t>
  </si>
  <si>
    <t> Item Description</t>
  </si>
  <si>
    <t> /cac:Item/cbc:Description</t>
  </si>
  <si>
    <t> Description of an item.</t>
  </si>
  <si>
    <t> The item description allows you to present the item and its characteristics in more detail than the Item Name.</t>
  </si>
  <si>
    <t> G8.03</t>
  </si>
  <si>
    <t> BT-155</t>
  </si>
  <si>
    <t> Seller ID of the item</t>
  </si>
  <si>
    <t> /cac:Item/cac:SellersItemIdentification/cbc:ID</t>
  </si>
  <si>
    <t> Identifier assigned by the Seller to an item.</t>
  </si>
  <si>
    <t>BT-156</t>
  </si>
  <si>
    <t> Buyer ID of the item</t>
  </si>
  <si>
    <t> /cac:Item/cac:BuyersItemIdentification/cbc:ID</t>
  </si>
  <si>
    <t> Identifier assigned by the Buyer to an item.</t>
  </si>
  <si>
    <t> BT-157</t>
  </si>
  <si>
    <t> Standard item identifier</t>
  </si>
  <si>
    <t> /cac:Item/cac:StandardItemIdentification/cbc:ID</t>
  </si>
  <si>
    <t> Item ID based on a saved schema.</t>
  </si>
  <si>
    <t> BR-64</t>
  </si>
  <si>
    <t> BT-157-1</t>
  </si>
  <si>
    <t> /cac:Item/cac:StandardItemIdentification/cbc:ID/@schemeID</t>
  </si>
  <si>
    <t> Standard item identifier schema identifier</t>
  </si>
  <si>
    <t> BT-158</t>
  </si>
  <si>
    <t> Item classification identifier</t>
  </si>
  <si>
    <t> /cac:Item/cac:CommodityClassification/cbc:ItemClassificationCode</t>
  </si>
  <si>
    <t> Code allowing you to classify an article according to its type or nature.</t>
  </si>
  <si>
    <t> Classification codes are used to enable the grouping of similar items for various purposes, e.g. government procurement (CPV), e-commerce (UNSPSC), etc.</t>
  </si>
  <si>
    <t> BR-65</t>
  </si>
  <si>
    <t> BT-158-1</t>
  </si>
  <si>
    <t>/cac:Item/cac:CommodityClassification/cbc:ItemClassificationCode/@listID</t>
  </si>
  <si>
    <t> UNTDID 7143</t>
  </si>
  <si>
    <t> Item Classification ID Schema ID</t>
  </si>
  <si>
    <t> The identification scheme must be chosen from the entries available in UNTDID 7143 [6].</t>
  </si>
  <si>
    <t> BT-158-2</t>
  </si>
  <si>
    <t> Schema version identifier</t>
  </si>
  <si>
    <t> /cac:Item/cac:CommodityClassification/cbc:ItemClassificationCode/@listVersionID</t>
  </si>
  <si>
    <t> 2.3</t>
  </si>
  <si>
    <t> Version of the identification scheme.</t>
  </si>
  <si>
    <t> BT-159</t>
  </si>
  <si>
    <t> Country of origin of the item</t>
  </si>
  <si>
    <t> /cac:Item/cac:OriginCountry/cbc:IdentificationCode</t>
  </si>
  <si>
    <t> Code identifying the country where the item comes from.</t>
  </si>
  <si>
    <t> BG-32</t>
  </si>
  <si>
    <t> ITEM ATTRIBUTES</t>
  </si>
  <si>
    <t> /cac:Item/cac:AdditionalItemProperty</t>
  </si>
  <si>
    <t> Group of business terms providing information on the properties of the goods and services invoiced.</t>
  </si>
  <si>
    <t> BT-160</t>
  </si>
  <si>
    <t> Item attribute name</t>
  </si>
  <si>
    <t> /cac:Item/cac:AdditionalItemProperty/cbc:Name</t>
  </si>
  <si>
    <t>Nom de l'attribut ou de la propriété de l'article.</t>
  </si>
  <si>
    <t>Exemple : Couleur.</t>
  </si>
  <si>
    <t>BR-54</t>
  </si>
  <si>
    <t>BT-161</t>
  </si>
  <si>
    <t>Valeur d'attribut d'article</t>
  </si>
  <si>
    <t>/cac:Item/cac:AdditionalItemProperty/cbc:Value</t>
  </si>
  <si>
    <t>Valeur de l'attribut ou de la propriété de l'article.</t>
  </si>
  <si>
    <t>Exemple : Rouge.</t>
  </si>
  <si>
    <t>Path de la norme CII</t>
  </si>
  <si>
    <t>/rsm:CrossIndustryInvoice/rsm:ExchangedDocument/ram:ID</t>
  </si>
  <si>
    <t>/rsm:CrossIndustryInvoice/rsm:ExchangedDocument/ram:IssueDateTime/udt:DateTimeString</t>
  </si>
  <si>
    <t>/rsm:CrossIndustryInvoice/rsm:ExchangedDocument/ram:TypeCode</t>
  </si>
  <si>
    <t>/rsm:CrossIndustryInvoice/rsm:SupplyChainTradeTransaction/ram:ApplicableHeaderTradeSettlement/ram:InvoiceCurrencyCode</t>
  </si>
  <si>
    <t>/rsm:CrossIndustryInvoice/rsm:SupplyChainTradeTransaction/ram:ApplicableHeaderTradeSettlement/ram:TaxCurrencyCode</t>
  </si>
  <si>
    <t>/rsm:CrossIndustryInvoice/rsm:SupplyChainTradeTransaction/ram:ApplicableHeaderTradeSettlement/ram:ApplicableTradeTax/ram:TaxPointDate/udt:DateString</t>
  </si>
  <si>
    <t>/rsm:CrossIndustryInvoice/rsm:SupplyChainTradeTransaction/ram:ApplicableHeaderTradeSettlement/ram:ApplicableTradeTax/ram:DueDateTypeCode</t>
  </si>
  <si>
    <t>/rsm:CrossIndustryInvoice/rsm:SupplyChainTradeTransaction/ram:ApplicableHeaderTradeSettlement/ram:SpecifiedTradePaymentTerms/ram:DueDateDateTime/udt:DateTimeString</t>
  </si>
  <si>
    <t>/rsm:CrossIndustryInvoice/rsm:SupplyChainTradeTransaction/ram:ApplicableHeaderTradeAgreement/ram:BuyerReference</t>
  </si>
  <si>
    <t>/rsm:CrossIndustryInvoice/rsm:SupplyChainTradeTransaction/ram:ApplicableHeaderTradeAgreement/ram:SpecifiedProcuringProject/ram:ID</t>
  </si>
  <si>
    <t>/rsm:CrossIndustryInvoice/rsm:SupplyChainTradeTransaction/ram:ApplicableHeaderTradeAgreement/ram:ContractReferencedDocument/ram:IssuerAssignedID</t>
  </si>
  <si>
    <t>/rsm:CrossIndustryInvoice/rsm:SupplyChainTradeTransaction/ram:ApplicableHeaderTradeAgreement/ram:ContractReferencedDocument/ram:ReferenceTypeCode</t>
  </si>
  <si>
    <t>/rsm:CrossIndustryInvoice/rsm:SupplyChainTradeTransaction/ram:ApplicableHeaderTradeAgreement/ram:BuyerOrderReferencedDocument/ram:IssuerAssignedID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</si>
  <si>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</si>
  <si>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</si>
  <si>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/rsm:CrossIndustryInvoice/rsm:SupplyChainTradeTransaction/ram:ApplicableHeaderTradeDelivery/ram:DespatchAdviceReferencedDocument/ram:IssuerAssignedID</t>
  </si>
  <si>
    <t>/rsm:CrossIndustryInvoice/rsm:SupplyChainTradeTransaction/ram:ApplicableHeaderTradeAgreement/ram:AdditionalReferencedDocument/ram:IssuerAssignedID</t>
  </si>
  <si>
    <t>/rsm:CrossIndustryInvoice/rsm:SupplyChainTradeTransaction/ram:ApplicableHeaderTradeAgreement/ram:AdditionalReferencedDocument/ram:ReferenceTypeCode</t>
  </si>
  <si>
    <t>/rsm:CrossIndustryInvoice/rsm:SupplyChainTradeTransaction/ram:ApplicableHeaderTradeSettlement/ram:ReceivableSpecifiedTradeAccountingAccount/ram:ID</t>
  </si>
  <si>
    <t>/rsm:CrossIndustryInvoice/rsm:SupplyChainTradeTransaction/ram:ApplicableHeaderTradeSettlement/ram:SpecifiedTradePaymentTerms/ram:Description</t>
  </si>
  <si>
    <t>/rsm:CrossIndustryInvoice/rsm:ExchangedDocument/ram:IncludedNote</t>
  </si>
  <si>
    <t>/rsm:CrossIndustryInvoice/rsm:ExchangedDocument/ram:IncludedNote/ram:SubjectCode</t>
  </si>
  <si>
    <t>/rsm:CrossIndustryInvoice/rsm:ExchangedDocument/ram:IncludedNote/ram:Content</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</si>
  <si>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</si>
  <si>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</si>
  <si>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</si>
  <si>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</si>
  <si>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</si>
  <si>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</si>
  <si>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/rsm:CrossIndustryInvoice/rsm:SupplyChainTradeTransaction/ram:ApplicableHeaderTradeSettlement/ram:InvoiceReferencedDocument/ram:TypeCode</t>
  </si>
  <si>
    <t>/rsm:CrossIndustryInvoice/rsm:SupplyChainTradeTransaction/ram:ApplicableHeaderTradeAgreement/ram:SellerTradeParty</t>
  </si>
  <si>
    <t>/rsm:CrossIndustryInvoice/rsm:SupplyChainTradeTransaction/ram:ApplicableHeaderTradeAgreement/ram:SellerTradeParty/ram:Name</t>
  </si>
  <si>
    <t>/rsm:CrossIndustryInvoice/rsm:SupplyChainTradeTransaction/ram:ApplicableHeaderTradeAgreement/ram:SellerTradeParty/ram:SpecifiedLegalOrganization/ram:TradingBusinessName</t>
  </si>
  <si>
    <t>/rsm:CrossIndustryInvoice/rsm:SupplyChainTradeTransaction/ram:ApplicableHeaderTradeAgreement/ram:SellerTradeParty/ram:GlobalID</t>
  </si>
  <si>
    <t>/rsm:CrossIndustryInvoice/rsm:SupplyChainTradeTransaction/ram:ApplicableHeaderTradeAgreement/ram:SellerTradeParty/ram:GlobalID/@schemeID</t>
  </si>
  <si>
    <t>/rsm:CrossIndustryInvoice/rsm:SupplyChainTradeTransaction/ram:ApplicableHeaderTradeAgreement/ram:SellerTradeParty/ram:SpecifiedLegalOrganization/ram:ID</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</si>
  <si>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</si>
  <si>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/rsm:CrossIndustryInvoice/rsm:SupplyChainTradeTransaction/ram:ApplicableHeaderTradeAgreement/ram:SellerTradeParty/ram:SpecifiedTaxRegistration/ram:ID</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</si>
  <si>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</si>
  <si>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/rsm:CrossIndustryInvoice/rsm:SupplyChainTradeTransaction/ram:ApplicableHeaderTradeAgreement/ram:SellerTradeParty/ram:SpecifiedTaxRegistration/ram:ID/@schemeID with cac:TaxScheme/cbc:ID ! = “FC”</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</si>
  <si>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</si>
  <si>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</si>
  <si>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</si>
  <si>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</si>
  <si>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</si>
  <si>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</si>
  <si>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</si>
  <si>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</si>
  <si>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</si>
  <si>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/rsm:CrossIndustryInvoice/rsm:SupplyChainTradeTransaction/ram:ApplicableHeaderTradeAgreement/ram:SellerTradeParty/ram:PostalTradeAddress/ram:CountrySubDivisionName</t>
  </si>
  <si>
    <t>/rsm:CrossIndustryInvoice/rsm:SupplyChainTradeTransaction/ram:ApplicableHeaderTradeAgreement/ram:SellerTradeParty/ram:PostalTradeAddress/ram:CountryID</t>
  </si>
  <si>
    <t>/rsm:CrossIndustryInvoice/rsm:SupplyChainTradeTransaction/ram:ApplicableHeaderTradeAgreement/ram:SellerTradeParty/ram:DefinedTradeContact</t>
  </si>
  <si>
    <t>/rsm:CrossIndustryInvoice/rsm:SupplyChainTradeTransaction/ram:ApplicableHeaderTradeAgreement/ram:SellerTradeParty/ram:DefinedTradeContact/ram:DepartmentName Et /rsm:CrossIndustryInvoice/rsm:SupplyChainTradeTransaction/ram:ApplicableHeaderTradeAgreement/ram:SellerTradeParty/ram:DefinedTradeContact/ram:PersonName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</si>
  <si>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</si>
  <si>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</si>
  <si>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/rsm:CrossIndustryInvoice/rsm:SupplyChainTradeTransaction/ram:ApplicableHeaderTradeAgreement/ram:BuyerTradeParty</t>
  </si>
  <si>
    <t>/rsm:CrossIndustryInvoice/rsm:SupplyChainTradeTransaction/ram:ApplicableHeaderTradeAgreement/ram:BuyerTradeParty/ram:Name</t>
  </si>
  <si>
    <t>/rsm:CrossIndustryInvoice/rsm:SupplyChainTradeTransaction/ram:ApplicableHeaderTradeAgreement/ram:BuyerTradeParty/ram:SpecifiedLegalOrganization/ram:TradingBusinessName</t>
  </si>
  <si>
    <t>Identifiant privée de l'acheteur</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</si>
  <si>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</si>
  <si>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</si>
  <si>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/rsm:CrossIndustryInvoice/rsm:SupplyChainTradeTransaction/ram:ApplicableHeaderTradeAgreement/ram:BuyerTradeParty/ram:SpecifiedLegalOrganization/ram:ID</t>
  </si>
  <si>
    <t>/rsm:CrossIndustryInvoice/rsm:SupplyChainTradeTransaction/ram:ApplicableHeaderTradeAgreement/ram:BuyerTradeParty/ram:SpecifiedLegalOrganization/ram:ID/@schemeID</t>
  </si>
  <si>
    <t>/rsm:CrossIndustryInvoice/rsm:SupplyChainTradeTransaction/ram:ApplicableHeaderTradeAgreement/ram:BuyerTradeParty/ram:SpecifiedTaxRegistration/ram:ID</t>
  </si>
  <si>
    <t>Qualifiant d'Identifiant fiscal  de l'acheteur</t>
  </si>
  <si>
    <t>/rsm:CrossIndustryInvoice/rsm:SupplyChainTradeTransaction/ram:ApplicableHeaderTradeAgreement/ram:BuyerTradeParty/ram:SpecifiedTaxRegistration/ram:ID/@schemeID</t>
  </si>
  <si>
    <t>Code de routage (adresse de facturation)</t>
  </si>
  <si>
    <t>/rsm:CrossIndustryInvoice/rsm:SupplyChainTradeTransaction/ram:ApplicableHeaderTradeAgreement/ram:BuyerTradeParty/ram:URIUniversalCommunication/ram:URIID</t>
  </si>
  <si>
    <t>Identifiant du schéma du code de routage de l'acheteur</t>
  </si>
  <si>
    <t>/rsm:CrossIndustryInvoice/rsm:SupplyChainTradeTransaction/ram:ApplicableHeaderTradeAgreement/ram:BuyerTradeParty/ram:URIUniversalCommunication/ram:URIID/@schemeID</t>
  </si>
  <si>
    <t>/rsm:CrossIndustryInvoice/rsm:SupplyChainTradeTransaction/ram:ApplicableHeaderTradeAgreement/ram:BuyerTradeParty/ram:PostalTradeAddress</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</si>
  <si>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</si>
  <si>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</si>
  <si>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</si>
  <si>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</si>
  <si>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</si>
  <si>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/rsm:CrossIndustryInvoice/rsm:SupplyChainTradeTransaction/ram:ApplicableHeaderTradeAgreement/ram:BuyerTradeParty/ram:PostalTradeAddress/ram:CountrySubDivisionName</t>
  </si>
  <si>
    <t>/rsm:CrossIndustryInvoice/rsm:SupplyChainTradeTransaction/ram:ApplicableHeaderTradeAgreement/ram:BuyerTradeParty/ram:PostalTradeAddress/ram:CountryID</t>
  </si>
  <si>
    <t>/rsm:CrossIndustryInvoice/rsm:SupplyChainTradeTransaction/ram:ApplicableHeaderTradeAgreement/ram:BuyerTradeParty/ram:DefinedTradeContact</t>
  </si>
  <si>
    <t xml:space="preserve">/rsm:CrossIndustryInvoice/rsm:SupplyChainTradeTransaction/ram:ApplicableHeaderTradeAgreement/ram:BuyerTradeParty/ram:DefinedTradeContact/ram:PersonName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</si>
  <si>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</si>
  <si>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</si>
  <si>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/rsm:CrossIndustryInvoice/rsm:SupplyChainTradeTransaction/ram:ApplicableHeaderTradeAgreement/ram:BuyerAgentTradeParty</t>
  </si>
  <si>
    <t>/rsm:CrossIndustryInvoice/rsm:SupplyChainTradeTransaction/ram:ApplicableHeaderTradeAgreement/ram:BuyerAgentTradeParty/ram:Name</t>
  </si>
  <si>
    <t>/rsm:CrossIndustryInvoice/rsm:SupplyChainTradeTransaction/ram:ApplicableHeaderTradeAgreement/ram:BuyerAgentTradeParty/ram:RoleCode</t>
  </si>
  <si>
    <t>/rsm:CrossIndustryInvoice/rsm:SupplyChainTradeTransaction/ram:ApplicableHeaderTradeAgreement/ram:BuyerAgentTradeParty/ram:SpecifiedLegalOrganization/ram:TradingBusinessName</t>
  </si>
  <si>
    <t>/rsm:CrossIndustryInvoice/rsm:SupplyChainTradeTransaction/ram:ApplicableHeaderTradeAgreement/ram:BuyerAgentTradeParty/ram:GlobalID</t>
  </si>
  <si>
    <t>/rsm:CrossIndustryInvoice/rsm:SupplyChainTradeTransaction/ram:ApplicableHeaderTradeAgreement/ram:BuyerAgentTradeParty/ram:GlobalID/@schemeID</t>
  </si>
  <si>
    <t>/rsm:CrossIndustryInvoice/rsm:SupplyChainTradeTransaction/ram:ApplicableHeaderTradeAgreement/ram:BuyerAgentTradeParty/ram:SpecifiedLegalOrganization/ram:ID</t>
  </si>
  <si>
    <t>/rsm:CrossIndustryInvoice/rsm:SupplyChainTradeTransaction/ram:ApplicableHeaderTradeAgreement/ram:BuyerAgentTradeParty/ram:SpecifiedLegalOrganization/ram:ID/@schemeID</t>
  </si>
  <si>
    <t>/rsm:CrossIndustryInvoice/rsm:SupplyChainTradeTransaction/ram:ApplicableHeaderTradeAgreement/ram:BuyerAgentTradeParty/ram:SpecifiedTaxRegistration/ram:ID</t>
  </si>
  <si>
    <t>Scheme d'Identifiant fiscal de l'Agent de l'Acheteur</t>
  </si>
  <si>
    <t>/rsm:CrossIndustryInvoice/rsm:SupplyChainTradeTransaction/ram:ApplicableHeaderTradeAgreement/ram:BuyerAgentTradeParty/ram:SpecifiedTaxRegistration/ram:ID/@schemeID</t>
  </si>
  <si>
    <t>/rsm:CrossIndustryInvoice/rsm:SupplyChainTradeTransaction/ram:ApplicableHeaderTradeAgreement/ram:BuyerAgentTradeParty/ram:URIUniversalCommunication/ram:URIID</t>
  </si>
  <si>
    <t>/rsm:CrossIndustryInvoice/rsm:SupplyChainTradeTransaction/ram:ApplicableHeaderTradeAgreement/ram:BuyerAgentTradeParty/ram:URIUniversalCommunication/ram:URIID/@schemeID</t>
  </si>
  <si>
    <t>ADRESSE POSTALE DE L'AGENT DE BUYER</t>
  </si>
  <si>
    <t>/rsm:CrossIndustryInvoice/rsm:SupplyChainTradeTransaction/ram:ApplicableHeaderTradeAgreement/ram:BuyerAgentTradeParty/ram:PostalTradeAddress</t>
  </si>
  <si>
    <t>/rsm:CrossIndustryInvoice/rsm:SupplyChainTradeTransaction/ram:ApplicableHeaderTradeAgreement/ram:BuyerAgentTradeParty/ram:PostalTradeAddress/ram:LineOne</t>
  </si>
  <si>
    <t>/rsm:CrossIndustryInvoice/rsm:SupplyChainTradeTransaction/ram:ApplicableHeaderTradeAgreement/ram:BuyerAgentTradeParty/ram:PostalTradeAddress/ram:LineTwo</t>
  </si>
  <si>
    <t>/rsm:CrossIndustryInvoice/rsm:SupplyChainTradeTransaction/ram:ApplicableHeaderTradeAgreement/ram:BuyerAgentTradeParty/ram:PostalTradeAddress/ram:LineThree</t>
  </si>
  <si>
    <t>/rsm:CrossIndustryInvoice/rsm:SupplyChainTradeTransaction/ram:ApplicableHeaderTradeAgreement/ram:BuyerAgentTradeParty/ram:PostalTradeAddress/ram:PostcodeCode</t>
  </si>
  <si>
    <t>/rsm:CrossIndustryInvoice/rsm:SupplyChainTradeTransaction/ram:ApplicableHeaderTradeAgreement/ram:BuyerAgentTradeParty/ram:PostalTradeAddress/ram:CityName</t>
  </si>
  <si>
    <t>/rsm:CrossIndustryInvoice/rsm:SupplyChainTradeTransaction/ram:ApplicableHeaderTradeAgreement/ram:BuyerAgentTradeParty/ram:PostalTradeAddress/ram:CountrySubDivisionName</t>
  </si>
  <si>
    <t>/rsm:CrossIndustryInvoice/rsm:SupplyChainTradeTransaction/ram:ApplicableHeaderTradeAgreement/ram:BuyerAgentTradeParty/ram:PostalTradeAddress/ram:CountryID</t>
  </si>
  <si>
    <t>CONTACT DE L'AGENT DE BUYER</t>
  </si>
  <si>
    <t>/rsm:CrossIndustryInvoice/rsm:SupplyChainTradeTransaction/ram:ApplicableHeaderTradeAgreement/ram:BuyerAgentTradeParty/ram:DefinedTradeContact</t>
  </si>
  <si>
    <t>/rsm:CrossIndustryInvoice/rsm:SupplyChainTradeTransaction/ram:ApplicableHeaderTradeAgreement/ram:BuyerAgentTradeParty/ram:DefinedTradeContact/ram:PersonName ou /rsm:CrossIndustryInvoice/rsm:SupplyChainTradeTransaction/ram:ApplicableHeaderTradeAgreement/ram:BuyerAgentTradeParty/ram:DefinedTradeContact/ram:DepartmentName</t>
  </si>
  <si>
    <t>/rsm:CrossIndustryInvoice/rsm:SupplyChainTradeTransaction/ram:ApplicableHeaderTradeAgreement/ram:BuyerAgentTradeParty/ram:DefinedTradeContact/ram:TelephoneUniversalCommunication/ram:CompleteNumber</t>
  </si>
  <si>
    <t>/rsm:CrossIndustryInvoice/rsm:SupplyChainTradeTransaction/ram:ApplicableHeaderTradeAgreement/ram:BuyerAgentTradeParty/ram:DefinedTradeContact/ram:EmailURIUniversalCommunication/ram:URIID</t>
  </si>
  <si>
    <t>/rsm:CrossIndustryInvoice/rsm:SupplyChainTradeTransaction/ram:ApplicableHeaderTradeSettlement/ram:PayeeTradeParty</t>
  </si>
  <si>
    <t>/rsm:CrossIndustryInvoice/rsm:SupplyChainTradeTransaction/ram:ApplicableHeaderTradeSettlement/ram:PayeeTradeParty/ram:Name</t>
  </si>
  <si>
    <t>/rsm:CrossIndustryInvoice/rsm:SupplyChainTradeTransaction/ram:ApplicableHeaderTradeSettlement/ram:PayeeTradeParty/ram:RoleCode</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</si>
  <si>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</si>
  <si>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</si>
  <si>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/rsm:CrossIndustryInvoice/rsm:SupplyChainTradeTransaction/ram:ApplicableHeaderTradeSettlement/ram:PayeeTradeParty/ram:SpecifiedLegalOrganization/ram:ID</t>
  </si>
  <si>
    <t>/rsm:CrossIndustryInvoice/rsm:SupplyChainTradeTransaction/ram:ApplicableHeaderTradeSettlement/ram:PayeeTradeParty/ram:SpecifiedLegalOrganization/ram:ID/@schemeID</t>
  </si>
  <si>
    <t>Identifiant à la TVA Facture à</t>
  </si>
  <si>
    <t>/rsm:CrossIndustryInvoice/rsm:SupplyChainTradeTransaction/ram:ApplicableHeaderTradeSettlement/ram:PayeeTradeParty/ram:SpecifiedTaxRegistration/ram:ID</t>
  </si>
  <si>
    <t>/rsm:CrossIndustryInvoice/rsm:SupplyChainTradeTransaction/ram:ApplicableHeaderTradeSettlement/ram:PayeeTradeParty/ram:SpecifiedTaxRegistration/ram:ID/@schemeID =VA</t>
  </si>
  <si>
    <t>/rsm:CrossIndustryInvoice/rsm:SupplyChainTradeTransaction/ram:ApplicableHeaderTradeSettlement/ram:PayeeTradeParty/ram:URIUniversalCommunication/ram:URIID</t>
  </si>
  <si>
    <t>/rsm:CrossIndustryInvoice/rsm:SupplyChainTradeTransaction/ram:ApplicableHeaderTradeSettlement/ram:PayeeTradeParty/ram:URIUniversalCommunication/ram:URIID/@schemeID</t>
  </si>
  <si>
    <t>/rsm:CrossIndustryInvoice/rsm:SupplyChainTradeTransaction/ram:ApplicableHeaderTradeSettlement/ram:PayeeTradeParty/ram:PostalTradeAddress</t>
  </si>
  <si>
    <t>/rsm:CrossIndustryInvoice/rsm:SupplyChainTradeTransaction/ram:ApplicableHeaderTradeSettlement/ram:PayeeTradeParty/ram:PostalTradeAddress/ram:LineOne</t>
  </si>
  <si>
    <t>/rsm:CrossIndustryInvoice/rsm:SupplyChainTradeTransaction/ram:ApplicableHeaderTradeSettlement/ram:PayeeTradeParty/ram:PostalTradeAddress/ram:LineTwo</t>
  </si>
  <si>
    <t>/rsm:CrossIndustryInvoice/rsm:SupplyChainTradeTransaction/ram:ApplicableHeaderTradeSettlement/ram:PayeeTradeParty/ram:PostalTradeAddress/ram:LineThree</t>
  </si>
  <si>
    <t>/rsm:CrossIndustryInvoice/rsm:SupplyChainTradeTransaction/ram:ApplicableHeaderTradeSettlement/ram:PayeeTradeParty/ram:PostalTradeAddress/ram:CityName</t>
  </si>
  <si>
    <t>/rsm:CrossIndustryInvoice/rsm:SupplyChainTradeTransaction/ram:ApplicableHeaderTradeSettlement/ram:PayeeTradeParty/ram:PostalTradeAddress/ram:PostcodeCode</t>
  </si>
  <si>
    <t>/rsm:CrossIndustryInvoice/rsm:SupplyChainTradeTransaction/ram:ApplicableHeaderTradeSettlement/ram:PayeeTradeParty/ram:PostalTradeAddress/ram:CountrySubDivisionName</t>
  </si>
  <si>
    <t>/rsm:CrossIndustryInvoice/rsm:SupplyChainTradeTransaction/ram:ApplicableHeaderTradeSettlement/ram:PayeeTradeParty/ram:PostalTradeAddress/ram:CountryID</t>
  </si>
  <si>
    <t>/rsm:CrossIndustryInvoice/rsm:SupplyChainTradeTransaction/ram:ApplicableHeaderTradeSettlement/ram:PayeeTradeParty/ram:DefinedTradeContact</t>
  </si>
  <si>
    <t>/rsm:CrossIndustryInvoice/rsm:SupplyChainTradeTransaction/ram:ApplicableHeaderTradeSettlement/ram:PayeeTradeParty/ram:DefinedTradeContact/ram:PersonName</t>
  </si>
  <si>
    <t>/rsm:CrossIndustryInvoice/rsm:SupplyChainTradeTransaction/ram:ApplicableHeaderTradeSettlement/ram:PayeeTradeParty/ram:DefinedTradeContact/ram:TelephoneUniversalCommunication/ram:CompleteNumber</t>
  </si>
  <si>
    <t>/rsm:CrossIndustryInvoice/rsm:SupplyChainTradeTransaction/ram:ApplicableHeaderTradeSettlement/ram:PayeeTradeParty/ram:DefinedTradeContact/ram:EmailURIUniversalCommunication/ram:URIID</t>
  </si>
  <si>
    <r>
      <t>/rsm:CrossIndustryInvoice/rsm:SupplyChainTradeTransaction/ram:ApplicableHeaderTradeSettlement/</t>
    </r>
    <r>
      <rPr>
        <sz val="11"/>
        <rFont val="Calibri"/>
        <family val="2"/>
        <scheme val="minor"/>
      </rPr>
      <t>ram:PayerTradeParty</t>
    </r>
  </si>
  <si>
    <t>/rsm:CrossIndustryInvoice/rsm:SupplyChainTradeTransaction/ram:ApplicableHeaderTradeSettlement/ram:PayerTradeParty/ram:Name</t>
  </si>
  <si>
    <t>/rsm:CrossIndustryInvoice/rsm:SupplyChainTradeTransaction/ram:ApplicableHeaderTradeSettlement/ram:PayerTradeParty/ram:RoleCode</t>
  </si>
  <si>
    <t>/rsm:CrossIndustryInvoice/rsm:SupplyChainTradeTransaction/ram:ApplicableHeaderTradeSettlement/ram:PayerTradeParty/ram:SpecifiedLegalOrganization/ram:TradingBusinessName</t>
  </si>
  <si>
    <t>/rsm:CrossIndustryInvoice/rsm:SupplyChainTradeTransaction/ram:ApplicableHeaderTradeSettlement/ram:PayerTradeParty/ram:GlobalID</t>
  </si>
  <si>
    <t>/rsm:CrossIndustryInvoice/rsm:SupplyChainTradeTransaction/ram:ApplicableHeaderTradeSettlement/ram:PayerTradeParty/ram:GlobalID/@schemeID</t>
  </si>
  <si>
    <t>/rsm:CrossIndustryInvoice/rsm:SupplyChainTradeTransaction/ram:ApplicableHeaderTradeSettlement/ram:PayerTradeParty/ram:SpecifiedLegalOrganization/ram:ID</t>
  </si>
  <si>
    <t>/rsm:CrossIndustryInvoice/rsm:SupplyChainTradeTransaction/ram:ApplicableHeaderTradeSettlement/ram:PayerTradeParty/ram:SpecifiedLegalOrganization/ram:ID/@schemeID</t>
  </si>
  <si>
    <t>/rsm:CrossIndustryInvoice/rsm:SupplyChainTradeTransaction/ram:ApplicableHeaderTradeSettlement/ram:PayerTradeParty/ram:SpecifiedTaxRegistration/ram:ID</t>
  </si>
  <si>
    <t>Scheme d'Identifiant fiscal du payeur</t>
  </si>
  <si>
    <t>/rsm:CrossIndustryInvoice/rsm:SupplyChainTradeTransaction/ram:ApplicableHeaderTradeSettlement/ram:PayerTradeParty/ram:SpecifiedTaxRegistration/ram:ID/@schemeID</t>
  </si>
  <si>
    <t>/rsm:CrossIndustryInvoice/rsm:SupplyChainTradeTransaction/ram:ApplicableHeaderTradeSettlement/ram:PayerTradeParty/ram:URIUniversalCommunication/ram:URIID</t>
  </si>
  <si>
    <t>/rsm:CrossIndustryInvoice/rsm:SupplyChainTradeTransaction/ram:ApplicableHeaderTradeSettlement/ram:PayerTradeParty/ram:URIUniversalCommunication/ram:URIID/@schemeID</t>
  </si>
  <si>
    <t>/rsm:CrossIndustryInvoice/rsm:SupplyChainTradeTransaction/ram:ApplicableHeaderTradeSettlement/ram:PayerTradeParty/ram:PostalTradeAddress</t>
  </si>
  <si>
    <t>/rsm:CrossIndustryInvoice/rsm:SupplyChainTradeTransaction/ram:ApplicableHeaderTradeSettlement/ram:PayerTradeParty/ram:PostalTradeAddress/ram:LineOne</t>
  </si>
  <si>
    <t>/rsm:CrossIndustryInvoice/rsm:SupplyChainTradeTransaction/ram:ApplicableHeaderTradeSettlement/ram:PayerTradeParty/ram:PostalTradeAddress/ram:LineTwo</t>
  </si>
  <si>
    <t>/rsm:CrossIndustryInvoice/rsm:SupplyChainTradeTransaction/ram:ApplicableHeaderTradeSettlement/ram:PayerTradeParty/ram:PostalTradeAddress/ram:LineThree</t>
  </si>
  <si>
    <t>/rsm:CrossIndustryInvoice/rsm:SupplyChainTradeTransaction/ram:ApplicableHeaderTradeSettlement/ram:PayerTradeParty/ram:PostalTradeAddress/ram:CityName</t>
  </si>
  <si>
    <t>/rsm:CrossIndustryInvoice/rsm:SupplyChainTradeTransaction/ram:ApplicableHeaderTradeSettlement/ram:PayerTradeParty/ram:PostalTradeAddress/ram:PostcodeCode</t>
  </si>
  <si>
    <t>/rsm:CrossIndustryInvoice/rsm:SupplyChainTradeTransaction/ram:ApplicableHeaderTradeSettlement/ram:PayerTradeParty/ram:PostalTradeAddress/ram:CountrySubDivisionName</t>
  </si>
  <si>
    <t>/rsm:CrossIndustryInvoice/rsm:SupplyChainTradeTransaction/ram:ApplicableHeaderTradeSettlement/ram:PayerTradeParty/ram:PostalTradeAddress/ram:CountryID</t>
  </si>
  <si>
    <t>/rsm:CrossIndustryInvoice/rsm:SupplyChainTradeTransaction/ram:ApplicableHeaderTradeSettlement/ram:PayerTradeParty/ram:DefinedTradeContact</t>
  </si>
  <si>
    <t>/rsm:CrossIndustryInvoice/rsm:SupplyChainTradeTransaction/ram:ApplicableHeaderTradeSettlement/ram:PayerTradeParty/ram:DefinedTradeContact/ram:PersonName</t>
  </si>
  <si>
    <t>/rsm:CrossIndustryInvoice/rsm:SupplyChainTradeTransaction/ram:ApplicableHeaderTradeSettlement/ram:PayerTradeParty/ram:DefinedTradeContact/ram:TelephoneUniversalCommunication/ram:CompleteNumber</t>
  </si>
  <si>
    <t>/rsm:CrossIndustryInvoice/rsm:SupplyChainTradeTransaction/ram:ApplicableHeaderTradeSettlement/ram:PayerTradeParty/ram:DefinedTradeContact/ram:EmailURIUniversalCommunication/ram:URIID</t>
  </si>
  <si>
    <t>/rsm:CrossIndustryInvoice/rsm:SupplyChainTradeTransaction/ram:ApplicableHeaderTradeAgreement/ram:SalesAgentTradeParty</t>
  </si>
  <si>
    <t>/rsm:CrossIndustryInvoice/rsm:SupplyChainTradeTransaction/ram:ApplicableHeaderTradeAgreement/ram:SalesAgentTradeParty/ram:Name</t>
  </si>
  <si>
    <t>/rsm:CrossIndustryInvoice/rsm:SupplyChainTradeTransaction/ram:ApplicableHeaderTradeAgreement/ram:SalesAgentTradeParty/ram:RoleCode</t>
  </si>
  <si>
    <t>/rsm:CrossIndustryInvoice/rsm:SupplyChainTradeTransaction/ram:ApplicableHeaderTradeAgreement/ram:SalesAgentTradeParty/ram:SpecifiedLegalOrganization/ram:TradingBusinessName</t>
  </si>
  <si>
    <t>/rsm:CrossIndustryInvoice/rsm:SupplyChainTradeTransaction/ram:ApplicableHeaderTradeAgreement/ram:SalesAgentTradeParty/ram:GlobalID ou /rsm:CrossIndustryInvoice/rsm:SupplyChainTradeTransaction/ram:ApplicableHeaderTradeAgreement/ram:SalesAgentTradeParty/ram:ID SANS @schemeID</t>
  </si>
  <si>
    <t>/rsm:CrossIndustryInvoice/rsm:SupplyChainTradeTransaction/ram:ApplicableHeaderTradeAgreement/ram:SalesAgentTradeParty/ram:GlobalID/@schemeID</t>
  </si>
  <si>
    <t>/rsm:CrossIndustryInvoice/rsm:SupplyChainTradeTransaction/ram:ApplicableHeaderTradeAgreement/ram:SalesAgentTradeParty/ram:SpecifiedLegalOrganization/ram:ID</t>
  </si>
  <si>
    <t>/rsm:CrossIndustryInvoice/rsm:SupplyChainTradeTransaction/ram:ApplicableHeaderTradeAgreement/ram:SalesAgentTradeParty/ram:SpecifiedLegalOrganization/ram:ID/@schemeID</t>
  </si>
  <si>
    <t>/rsm:CrossIndustryInvoice/rsm:SupplyChainTradeTransaction/ram:ApplicableHeaderTradeAgreement/ram:SalesAgentTradeParty/ram:SpecifiedTaxRegistration/ram:ID</t>
  </si>
  <si>
    <t>/rsm:CrossIndustryInvoice/rsm:SupplyChainTradeTransaction/ram:ApplicableHeaderTradeAgreement/ram:SalesAgentTradeParty/ram:SpecifiedTaxRegistration/ram:ID/@schemeID</t>
  </si>
  <si>
    <t>/rsm:CrossIndustryInvoice/rsm:SupplyChainTradeTransaction/ram:ApplicableHeaderTradeAgreement/ram:SalesAgentTradeParty/ram:SpecifiedTaxRegistration/ram:ID/@schemeID = VA</t>
  </si>
  <si>
    <t>/rsm:CrossIndustryInvoice/rsm:SupplyChainTradeTransaction/ram:ApplicableHeaderTradeAgreement/ram:SalesAgentTradeParty/ram:URIUniversalCommunication/ram:URIID/@schemeID</t>
  </si>
  <si>
    <t>/rsm:CrossIndustryInvoice/rsm:SupplyChainTradeTransaction/ram:ApplicableHeaderTradeAgreement/ram:SalesAgentTradeParty/ram:PostalTradeAddress</t>
  </si>
  <si>
    <t>/rsm:CrossIndustryInvoice/rsm:SupplyChainTradeTransaction/ram:ApplicableHeaderTradeAgreement/ram:SalesAgentTradeParty/ram:PostalTradeAddress/ram:LineOne</t>
  </si>
  <si>
    <t>/rsm:CrossIndustryInvoice/rsm:SupplyChainTradeTransaction/ram:ApplicableHeaderTradeAgreement/ram:SalesAgentTradeParty/ram:PostalTradeAddress/ram:LineTwo</t>
  </si>
  <si>
    <t>/rsm:CrossIndustryInvoice/rsm:SupplyChainTradeTransaction/ram:ApplicableHeaderTradeAgreement/ram:SalesAgentTradeParty/ram:PostalTradeAddress/ram:LineThree</t>
  </si>
  <si>
    <t>/rsm:CrossIndustryInvoice/rsm:SupplyChainTradeTransaction/ram:ApplicableHeaderTradeAgreement/ram:SalesAgentTradeParty/ram:PostalTradeAddress/ram:PostcodeCode</t>
  </si>
  <si>
    <t>/rsm:CrossIndustryInvoice/rsm:SupplyChainTradeTransaction/ram:ApplicableHeaderTradeAgreement/ram:SalesAgentTradeParty/ram:PostalTradeAddress/ram:CityName</t>
  </si>
  <si>
    <t>/rsm:CrossIndustryInvoice/rsm:SupplyChainTradeTransaction/ram:ApplicableHeaderTradeAgreement/ram:SalesAgentTradeParty/ram:PostalTradeAddress/ram:CountrySubDivisionName</t>
  </si>
  <si>
    <t>/rsm:CrossIndustryInvoice/rsm:SupplyChainTradeTransaction/ram:ApplicableHeaderTradeAgreement/ram:SalesAgentTradeParty/ram:PostalTradeAddress/ram:CountryID</t>
  </si>
  <si>
    <t>/rsm:CrossIndustryInvoice/rsm:SupplyChainTradeTransaction/ram:ApplicableHeaderTradeAgreement/ram:SalesAgentTradeParty/ram:DefinedTradeContact</t>
  </si>
  <si>
    <t>/rsm:CrossIndustryInvoice/rsm:SupplyChainTradeTransaction/ram:ApplicableHeaderTradeAgreement/ram:SalesAgentTradeParty/ram:DefinedTradeContact/ram:PersonName</t>
  </si>
  <si>
    <t>/rsm:CrossIndustryInvoice/rsm:SupplyChainTradeTransaction/ram:ApplicableHeaderTradeAgreement/ram:SalesAgentTradeParty/ram:DefinedTradeContact/ram:TelephoneUniversalCommunication/ram:CompleteNumber</t>
  </si>
  <si>
    <t>/rsm:CrossIndustryInvoice/rsm:SupplyChainTradeTransaction/ram:ApplicableHeaderTradeAgreement/ram:SalesAgentTradeParty/ram:DefinedTradeContact/ram:EmailURIUniversalCommunication/ram:URIID</t>
  </si>
  <si>
    <t>/rsm:CrossIndustryInvoice/rsm:SupplyChainTradeTransaction/ram:ApplicableHeaderTradeSettlement/ram:InvoiceeTradeParty</t>
  </si>
  <si>
    <t>/rsm:CrossIndustryInvoice/rsm:SupplyChainTradeTransaction/ram:ApplicableHeaderTradeSettlement/ram:InvoiceeTradeParty/ram:Name</t>
  </si>
  <si>
    <t>/rsm:CrossIndustryInvoice/rsm:SupplyChainTradeTransaction/ram:ApplicableHeaderTradeSettlement/ram:InvoiceeTradeParty/ram:RoleCode</t>
  </si>
  <si>
    <t>/rsm:CrossIndustryInvoice/rsm:SupplyChainTradeTransaction/ram:ApplicableHeaderTradeSettlement/ram:InvoiceeTradeParty/ram:SpecifiedLegalOrganization/ram:TradingBusinessName</t>
  </si>
  <si>
    <t>/rsm:CrossIndustryInvoice/rsm:SupplyChainTradeTransaction/ram:ApplicableHeaderTradeSettlement/ram:InvoiceeTradeParty/ram:GlobalID</t>
  </si>
  <si>
    <t>/rsm:CrossIndustryInvoice/rsm:SupplyChainTradeTransaction/ram:ApplicableHeaderTradeSettlement/ram:InvoiceeTradeParty/ram:GlobalID/@schemeID</t>
  </si>
  <si>
    <t>Numero SIREN</t>
  </si>
  <si>
    <t>/rsm:CrossIndustryInvoice/rsm:SupplyChainTradeTransaction/ram:ApplicableHeaderTradeSettlement/ram:InvoiceeTradeParty/ram:SpecifiedLegalOrganization/ram:ID</t>
  </si>
  <si>
    <t>/rsm:CrossIndustryInvoice/rsm:SupplyChainTradeTransaction/ram:ApplicableHeaderTradeSettlement/ram:InvoiceeTradeParty/ram:SpecifiedLegalOrganization/ram:ID/@schemeID</t>
  </si>
  <si>
    <t>/rsm:CrossIndustryInvoice/rsm:SupplyChainTradeTransaction/ram:ApplicableHeaderTradeSettlement/ram:InvoiceeTradeParty/ram:SpecifiedTaxRegistration/ram:ID</t>
  </si>
  <si>
    <t>/rsm:CrossIndustryInvoice/rsm:SupplyChainTradeTransaction/ram:ApplicableHeaderTradeSettlement/ram:InvoiceeTradeParty/ram:SpecifiedTaxRegistration/ram:ID/@schemeID</t>
  </si>
  <si>
    <t>/rsm:CrossIndustryInvoice/rsm:SupplyChainTradeTransaction/ram:ApplicableHeaderTradeSettlement/ram:InvoiceeTradeParty/ram:URIUniversalCommunication/ram:URIID</t>
  </si>
  <si>
    <t>/rsm:CrossIndustryInvoice/rsm:SupplyChainTradeTransaction/ram:ApplicableHeaderTradeSettlement/ram:InvoiceeTradeParty/ram:URIUniversalCommunication/ram:URIID/@schemeID</t>
  </si>
  <si>
    <t>/rsm:CrossIndustryInvoice/rsm:SupplyChainTradeTransaction/ram:ApplicableHeaderTradeSettlement/ram:InvoiceeTradeParty/ram:PostalTradeAddress</t>
  </si>
  <si>
    <t>/rsm:CrossIndustryInvoice/rsm:SupplyChainTradeTransaction/ram:ApplicableHeaderTradeSettlement/ram:InvoiceeTradeParty/ram:PostalTradeAddress/ram:LineOne</t>
  </si>
  <si>
    <t>/rsm:CrossIndustryInvoice/rsm:SupplyChainTradeTransaction/ram:ApplicableHeaderTradeSettlement/ram:InvoiceeTradeParty/ram:PostalTradeAddress/ram:LineTwo</t>
  </si>
  <si>
    <t>/rsm:CrossIndustryInvoice/rsm:SupplyChainTradeTransaction/ram:ApplicableHeaderTradeSettlement/ram:InvoiceeTradeParty/ram:PostalTradeAddress/ram:LineThree</t>
  </si>
  <si>
    <t>/rsm:CrossIndustryInvoice/rsm:SupplyChainTradeTransaction/ram:ApplicableHeaderTradeSettlement/ram:InvoiceeTradeParty/ram:PostalTradeAddress/ram:CityName</t>
  </si>
  <si>
    <t>/rsm:CrossIndustryInvoice/rsm:SupplyChainTradeTransaction/ram:ApplicableHeaderTradeSettlement/ram:InvoiceeTradeParty/ram:PostalTradeAddress/ram:PostcodeCode</t>
  </si>
  <si>
    <t>/rsm:CrossIndustryInvoice/rsm:SupplyChainTradeTransaction/ram:ApplicableHeaderTradeSettlement/ram:InvoiceeTradeParty/ram:PostalTradeAddress/ram:CountrySubDivisionName</t>
  </si>
  <si>
    <t>/rsm:CrossIndustryInvoice/rsm:SupplyChainTradeTransaction/ram:ApplicableHeaderTradeSettlement/ram:InvoiceeTradeParty/ram:PostalTradeAddress/ram:CountryID</t>
  </si>
  <si>
    <t>/rsm:CrossIndustryInvoice/rsm:SupplyChainTradeTransaction/ram:ApplicableHeaderTradeSettlement/ram:InvoiceeTradeParty/ram:DefinedTradeContact</t>
  </si>
  <si>
    <t>/rsm:CrossIndustryInvoice/rsm:SupplyChainTradeTransaction/ram:ApplicableHeaderTradeSettlement/ram:InvoiceeTradeParty/ram:DefinedTradeContact/ram:PersonName</t>
  </si>
  <si>
    <t>/rsm:CrossIndustryInvoice/rsm:SupplyChainTradeTransaction/ram:ApplicableHeaderTradeSettlement/ram:InvoiceeTradeParty/ram:DefinedTradeContact/ram:TelephoneUniversalCommunication/ram:CompleteNumber</t>
  </si>
  <si>
    <t>/rsm:CrossIndustryInvoice/rsm:SupplyChainTradeTransaction/ram:ApplicableHeaderTradeSettlement/ram:InvoiceeTradeParty/ram:DefinedTradeContact/ram:EmailURIUniversalCommunication/ram:URIID</t>
  </si>
  <si>
    <t>/rsm:CrossIndustryInvoice/rsm:SupplyChainTradeTransaction/ram:ApplicableHeaderTradeSettlement/ram:InvoicerTradeParty</t>
  </si>
  <si>
    <t>/rsm:CrossIndustryInvoice/rsm:SupplyChainTradeTransaction/ram:ApplicableHeaderTradeSettlement/ram:InvoicerTradeParty/ram:Name</t>
  </si>
  <si>
    <t>/rsm:CrossIndustryInvoice/rsm:SupplyChainTradeTransaction/ram:ApplicableHeaderTradeSettlement/ram:InvoicerTradeParty/ram:RoleCode</t>
  </si>
  <si>
    <t>/rsm:CrossIndustryInvoice/rsm:SupplyChainTradeTransaction/ram:ApplicableHeaderTradeSettlement/ram:InvoicerTradeParty/ram:SpecifiedLegalOrganization/ram:TradingBusinessName</t>
  </si>
  <si>
    <t>Identifiant privée du  Facturant (Service Facturier)</t>
  </si>
  <si>
    <t>/rsm:CrossIndustryInvoice/rsm:SupplyChainTradeTransaction/ram:ApplicableHeaderTradeSettlement/ram:InvoicerTradeParty/ram:GlobalID</t>
  </si>
  <si>
    <t>/rsm:CrossIndustryInvoice/rsm:SupplyChainTradeTransaction/ram:ApplicableHeaderTradeSettlement/ram:InvoicerTradeParty/ram:GlobalID/@schemeID</t>
  </si>
  <si>
    <t>/rsm:CrossIndustryInvoice/rsm:SupplyChainTradeTransaction/ram:ApplicableHeaderTradeSettlement/ram:InvoicerTradeParty/ram:SpecifiedLegalOrganization/ram:ID</t>
  </si>
  <si>
    <t>/rsm:CrossIndustryInvoice/rsm:SupplyChainTradeTransaction/ram:ApplicableHeaderTradeSettlement/ram:InvoicerTradeParty/ram:SpecifiedLegalOrganization/ram:ID/@schemeID</t>
  </si>
  <si>
    <t>/rsm:CrossIndustryInvoice/rsm:SupplyChainTradeTransaction/ram:ApplicableHeaderTradeSettlement/ram:InvoicerTradeParty/ram:SpecifiedTaxRegistration/ram:ID</t>
  </si>
  <si>
    <t>/rsm:CrossIndustryInvoice/rsm:SupplyChainTradeTransaction/ram:ApplicableHeaderTradeSettlement/ram:InvoicerTradeParty/ram:SpecifiedTaxRegistration/ram:ID/@schemeID</t>
  </si>
  <si>
    <t>/rsm:CrossIndustryInvoice/rsm:SupplyChainTradeTransaction/ram:ApplicableHeaderTradeSettlement/ram:InvoicerTradeParty/ram:URIUniversalCommunication/ram:URIID</t>
  </si>
  <si>
    <t>/rsm:CrossIndustryInvoice/rsm:SupplyChainTradeTransaction/ram:ApplicableHeaderTradeSettlement/ram:InvoicerTradeParty/ram:URIUniversalCommunication/ram:URIID/@schemeID</t>
  </si>
  <si>
    <t>/rsm:CrossIndustryInvoice/rsm:SupplyChainTradeTransaction/ram:ApplicableHeaderTradeSettlement/ram:InvoicerTradeParty/ram:PostalTradeAddress</t>
  </si>
  <si>
    <t>/rsm:CrossIndustryInvoice/rsm:SupplyChainTradeTransaction/ram:ApplicableHeaderTradeSettlement/ram:InvoicerTradeParty/ram:PostalTradeAddress/ram:LineOne</t>
  </si>
  <si>
    <t>/rsm:CrossIndustryInvoice/rsm:SupplyChainTradeTransaction/ram:ApplicableHeaderTradeSettlement/ram:InvoicerTradeParty/ram:PostalTradeAddress/ram:LineTwo</t>
  </si>
  <si>
    <t>/rsm:CrossIndustryInvoice/rsm:SupplyChainTradeTransaction/ram:ApplicableHeaderTradeSettlement/ram:InvoicerTradeParty/ram:PostalTradeAddress/ram:LineThree</t>
  </si>
  <si>
    <t>/rsm:CrossIndustryInvoice/rsm:SupplyChainTradeTransaction/ram:ApplicableHeaderTradeSettlement/ram:InvoicerTradeParty/ram:PostalTradeAddress/ram:CityName</t>
  </si>
  <si>
    <t>/rsm:CrossIndustryInvoice/rsm:SupplyChainTradeTransaction/ram:ApplicableHeaderTradeSettlement/ram:InvoicerTradeParty/ram:PostalTradeAddress/ram:PostcodeCode</t>
  </si>
  <si>
    <t>/rsm:CrossIndustryInvoice/rsm:SupplyChainTradeTransaction/ram:ApplicableHeaderTradeSettlement/ram:InvoicerTradeParty/ram:PostalTradeAddress/ram:CountrySubDivisionName</t>
  </si>
  <si>
    <t>/rsm:CrossIndustryInvoice/rsm:SupplyChainTradeTransaction/ram:ApplicableHeaderTradeSettlement/ram:InvoicerTradeParty/ram:PostalTradeAddress/ram:CountryID</t>
  </si>
  <si>
    <t>/rsm:CrossIndustryInvoice/rsm:SupplyChainTradeTransaction/ram:ApplicableHeaderTradeSettlement/ram:InvoicerTradeParty/ram:DefinedTradeContact</t>
  </si>
  <si>
    <t>/rsm:CrossIndustryInvoice/rsm:SupplyChainTradeTransaction/ram:ApplicableHeaderTradeSettlement/ram:InvoicerTradeParty/ram:DefinedTradeContact/ram:PersonName</t>
  </si>
  <si>
    <t>/rsm:CrossIndustryInvoice/rsm:SupplyChainTradeTransaction/ram:ApplicableHeaderTradeSettlement/ram:InvoicerTradeParty/ram:DefinedTradeContact/ram:TelephoneUniversalCommunication/ram:CompleteNumber</t>
  </si>
  <si>
    <t>/rsm:CrossIndustryInvoice/rsm:SupplyChainTradeTransaction/ram:ApplicableHeaderTradeSettlement/ram:InvoicerTradeParty/ram:DefinedTradeContact/ram:EmailURIUniversalCommunication/ram:URIID</t>
  </si>
  <si>
    <t>/rsm:CrossIndustryInvoice/rsm:SupplyChainTradeTransaction/ram:ApplicableHeaderTradeAgreement/ram:SellerTaxRepresentativeTradeParty</t>
  </si>
  <si>
    <t>/rsm:CrossIndustryInvoice/rsm:SupplyChainTradeTransaction/ram:ApplicableHeaderTradeAgreement/ram:SellerTaxRepresentativeTradeParty/ram:Name</t>
  </si>
  <si>
    <t>/rsm:CrossIndustryInvoice/rsm:SupplyChainTradeTransaction/ram:ApplicableHeaderTradeAgreement/ram:SellerTaxRepresentativeTradeParty/ram:SpecifiedTaxRegistration/ram:ID</t>
  </si>
  <si>
    <t>/rsm:CrossIndustryInvoice/rsm:SupplyChainTradeTransaction/ram:ApplicableHeaderTradeAgreement/ram:SellerTaxRepresentativeTradeParty/ram:SpecifiedTaxRegistration/ram:ID/@schemeID</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</si>
  <si>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</si>
  <si>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</si>
  <si>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</si>
  <si>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</si>
  <si>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</si>
  <si>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</si>
  <si>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</si>
  <si>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</si>
  <si>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INFORMATIONS DE LIVRAISON/ PRESTATION DE SERVICE</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</si>
  <si>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</si>
  <si>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</si>
  <si>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/rsm:CrossIndustryInvoice/rsm:SupplyChainTradeTransaction/ram:ApplicableHeaderTradeDelivery/ram:ShipToTradeParty/ram:GlobalID</t>
  </si>
  <si>
    <t>/rsm:CrossIndustryInvoice/rsm:SupplyChainTradeTransaction/ram:ApplicableHeaderTradeDelivery/ram:ShipToTradeParty/ram:GlobalID/@schemeID</t>
  </si>
  <si>
    <t>Date effective de livraison / fin d'exécution de la prestation</t>
  </si>
  <si>
    <t>/rsm:CrossIndustryInvoice/rsm:SupplyChainTradeTransaction/ram:ApplicableHeaderTradeDelivery/ram:ActualDeliverySupplyChainEvent/ram:OccurrenceDateTime/udt:DateTimeString</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</si>
  <si>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</si>
  <si>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</si>
  <si>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/rsm:CrossIndustryInvoice/rsm:SupplyChainTradeTransaction/ram:ApplicableHeaderTradeSettlement/ram:BillingSpecifiedPeriod/ram:EndDateTime/udt:DateTimeString</t>
  </si>
  <si>
    <t>ADRESSE DE LIVRAISON/ REALISATION PRESTATION de service</t>
  </si>
  <si>
    <t>/rsm:CrossIndustryInvoice/rsm:SupplyChainTradeTransaction/ram:ApplicableHeaderTradeDelivery/ram:ShipToTradeParty/ram:PostalTradeAddress</t>
  </si>
  <si>
    <t>Adresse de livraison/réalisation de prestation  - Ligne 1</t>
  </si>
  <si>
    <t>/rsm:CrossIndustryInvoice/rsm:SupplyChainTradeTransaction/ram:ApplicableHeaderTradeDelivery/ram:ShipToTradeParty/ram:PostalTradeAddress/ram:LineOne</t>
  </si>
  <si>
    <t>Adresse de livraison/réalisation de prestation - Ligne 2</t>
  </si>
  <si>
    <t>/rsm:CrossIndustryInvoice/rsm:SupplyChainTradeTransaction/ram:ApplicableHeaderTradeDelivery/ram:ShipToTradeParty/ram:PostalTradeAddress/ram:LineTwo</t>
  </si>
  <si>
    <t>Adresse de livraison/réalisation de prestation - Ligne 3</t>
  </si>
  <si>
    <t>/rsm:CrossIndustryInvoice/rsm:SupplyChainTradeTransaction/ram:ApplicableHeaderTradeDelivery/ram:ShipToTradeParty/ram:PostalTradeAddress/ram:LineThree</t>
  </si>
  <si>
    <t>Localité Adresse de livraison/réalisation de prestation</t>
  </si>
  <si>
    <t>/rsm:CrossIndustryInvoice/rsm:SupplyChainTradeTransaction/ram:ApplicableHeaderTradeDelivery/ram:ShipToTradeParty/ram:PostalTradeAddress/ram:CityName</t>
  </si>
  <si>
    <t>Code postal Adresse de livraison/réalisation de prestation</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</si>
  <si>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</si>
  <si>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/rsm:CrossIndustryInvoice/rsm:SupplyChainTradeTransaction/ram:ApplicableHeaderTradeDelivery/ram:ShipToTradeParty/ram:PostalTradeAddress/ram:CountrySubDivisionName</t>
  </si>
  <si>
    <t>/rsm:CrossIndustryInvoice/rsm:SupplyChainTradeTransaction/ram:ApplicableHeaderTradeDelivery/ram:ShipToTradeParty/ram:PostalTradeAddress/ram:CountryID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</si>
  <si>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</si>
  <si>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</si>
  <si>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</si>
  <si>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/rsm:CrossIndustryInvoice/rsm:SupplyChainTradeTransaction/ram:ApplicableHeaderTradeSettlement/ram:PaymentReference</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</si>
  <si>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</si>
  <si>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</si>
  <si>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/rsm:CrossIndustryInvoice/rsm:SupplyChainTradeTransaction/ram:ApplicableHeaderTradeSettlement/ram:SpecifiedTradeSettlementPaymentMeans/ram:PayeePartyCreditorFinancialAccount/ram:AccountName</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</si>
  <si>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</si>
  <si>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</si>
  <si>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</si>
  <si>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</si>
  <si>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</si>
  <si>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</si>
  <si>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/rsm:CrossIndustryInvoice/rsm:SupplyChainTradeTransaction/ram:ApplicableHeaderTradeSettlement/ram:CreditorReferenceID</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</si>
  <si>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</si>
  <si>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/rsm:CrossIndustryInvoice/rsm:SupplyChainTradeTransaction/ram:ApplicableHeaderTradeSettlement/ram:SpecifiedTradeAllowanceCharge  ChargeIndicator=false</t>
  </si>
  <si>
    <t>/rsm:CrossIndustryInvoice/rsm:SupplyChainTradeTransaction/ram:ApplicableHeaderTradeSettlement/ram:SpecifiedTradeAllowanceCharge/ram:ActualAmount</t>
  </si>
  <si>
    <t>/rsm:CrossIndustryInvoice/rsm:SupplyChainTradeTransaction/ram:ApplicableHeaderTradeSettlement/ram:SpecifiedTradeAllowanceCharge/ram:BasisAmount</t>
  </si>
  <si>
    <t>/rsm:CrossIndustryInvoice/rsm:SupplyChainTradeTransaction/ram:ApplicableHeaderTradeSettlement/ram:SpecifiedTradeAllowanceCharge/ram:CalculationPercent</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</si>
  <si>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</si>
  <si>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</si>
  <si>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/rsm:CrossIndustryInvoice/rsm:SupplyChainTradeTransaction/ram:ApplicableHeaderTradeSettlement/ram:SpecifiedTradeAllowanceCharge/ram:Reason</t>
  </si>
  <si>
    <t>/rsm:CrossIndustryInvoice/rsm:SupplyChainTradeTransaction/ram:ApplicableHeaderTradeSettlement/ram:SpecifiedTradeAllowanceCharge/ram:ReasonCode</t>
  </si>
  <si>
    <t>/rsm:CrossIndustryInvoice/rsm:SupplyChainTradeTransaction/ram:ApplicableHeaderTradeSettlement/ram:SpecifiedTradeAllowanceCharge  ChargeIndicator=true</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</si>
  <si>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</si>
  <si>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/rsm:CrossIndustryInvoice/rsm:SupplyChainTradeTransaction/ram:ApplicableHeaderTradeSettlement/ram:SpecifiedTradeSettlementHeaderMonetarySummation/ram:LineTotalAmount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</si>
  <si>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</si>
  <si>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</si>
  <si>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</si>
  <si>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</si>
  <si>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</si>
  <si>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</si>
  <si>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</si>
  <si>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/rsm:CrossIndustryInvoice/rsm:SupplyChainTradeTransaction/ram:ApplicableHeaderTradeSettlement/ram:SpecifiedTradeSettlementHeaderMonetarySummation/ram:DuePayableAmount</t>
  </si>
  <si>
    <t>/rsm:CrossIndustryInvoice/rsm:SupplyChainTradeTransaction/ram:ApplicableHeaderTradeSettlement/ram:ApplicableTradeTax</t>
  </si>
  <si>
    <t>/rsm:CrossIndustryInvoice/rsm:SupplyChainTradeTransaction/ram:ApplicableHeaderTradeSettlement/ram:ApplicableTradeTax/ram:BasisAmount</t>
  </si>
  <si>
    <t>/rsm:CrossIndustryInvoice/rsm:SupplyChainTradeTransaction/ram:ApplicableHeaderTradeSettlement/ram:ApplicableTradeTax/ram:CalculatedAmount</t>
  </si>
  <si>
    <t>/rsm:CrossIndustryInvoice/rsm:SupplyChainTradeTransaction/ram:ApplicableHeaderTradeSettlement/ram:ApplicableTradeTax/ram:CategoryCode</t>
  </si>
  <si>
    <t>/rsm:CrossIndustryInvoice/rsm:SupplyChainTradeTransaction/ram:ApplicableHeaderTradeSettlement/ram:ApplicableTradeTax/ram:RateApplicablePercent</t>
  </si>
  <si>
    <t>/rsm:CrossIndustryInvoice/rsm:SupplyChainTradeTransaction/ram:ApplicableHeaderTradeSettlement/ram:ApplicableTradeTax/ram:ExemptionReason</t>
  </si>
  <si>
    <t>/rsm:CrossIndustryInvoice/rsm:SupplyChainTradeTransaction/ram:ApplicableHeaderTradeSettlement/ram:ApplicableTradeTax/ram:ExemptionReasonCode</t>
  </si>
  <si>
    <t>/rsm:CrossIndustryInvoice/rsm:SupplyChainTradeTransaction/ram:ApplicableHeaderTradeAgreement/ram:AdditionalReferencedDocument</t>
  </si>
  <si>
    <t>/rsm:CrossIndustryInvoice/rsm:SupplyChainTradeTransaction/ram:ApplicableHeaderTradeAgreement/ram:AdditionalReferencedDocument/ram:Name</t>
  </si>
  <si>
    <t>/rsm:CrossIndustryInvoice/rsm:SupplyChainTradeTransaction/ram:ApplicableHeaderTradeAgreement/ram:AdditionalReferencedDocument/ram:URIID</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</si>
  <si>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</si>
  <si>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/rsm:CrossIndustryInvoice/rsm:SupplyChainTradeTransaction/ram:ApplicableHeaderTradeAgreement/ram:AdditionalReferencedDocument/ram:AttachmentBinaryObject/@mimeCode</t>
  </si>
  <si>
    <t>/rsm:CrossIndustryInvoice/rsm:SupplyChainTradeTransaction/ram:ApplicableHeaderTradeAgreement/ram:AdditionalReferencedDocument/ram:AttachmentBinaryObject/@filename</t>
  </si>
  <si>
    <t>/rsm:CrossIndustryInvoice/rsm:SupplyChainTradeTransaction/ram:IncludedSupplyChainTradeLineItem</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</si>
  <si>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</si>
  <si>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t>
  </si>
  <si>
    <t>/rsm:CrossIndustryInvoice/rsm:SupplyChainTradeTransaction/ram:IncludedSupplyChainTradeLineItem/ram:AssociatedDocumentLineDocument/ram:IncludedNote/ram:SubjectCode</t>
  </si>
  <si>
    <t>/rsm:CrossIndustryInvoice/rsm:SupplyChainTradeTransaction/ram:IncludedSupplyChainTradeLineItem/ram:AssociatedDocumentLineDocument/ram:IncludedNote/ram:Content</t>
  </si>
  <si>
    <t>/rsm:CrossIndustryInvoice/rsm:SupplyChainTradeTransaction/ram:IncludedSupplyChainTradeLineItem/ram:SpecifiedLineTradeSettlement/ram:AdditionalReferencedDocument/ram:IssuerAssignedID</t>
  </si>
  <si>
    <t xml:space="preserve">/rsm:CrossIndustryInvoice/rsm:SupplyChainTradeTransaction/ram:IncludedSupplyChainTradeLineItem/ram:SpecifiedLineTradeSettlement/ram:AdditionalReferencedDocument/ram:ReferenceTypeCode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</si>
  <si>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</si>
  <si>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</si>
  <si>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</si>
  <si>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/rsm:CrossIndustryInvoice/rsm:SupplyChainTradeTransaction/ram:IncludedSupplyChainTradeLineItem/ram:SpecifiedLineTradeAgreement/ram:BuyerOrderReferencedDocument/ram:IssuerAssignedID</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</si>
  <si>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</si>
  <si>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/rsm:CrossIndustryInvoice/rsm:SupplyChainTradeTransaction/ram:IncludedSupplyChainTradeLineItem/ram:SpecifiedLineTradeSettlement/ram:ReceivableSpecifiedTradeAccountingAccount/ram:ID</t>
  </si>
  <si>
    <t>/rsm:CrossIndustryInvoice/rsm:SupplyChainTradeTransaction/ram:IncludedSupplyChainTradeLineItem/ram:SpecifiedLineTradeSettlement/ram:InvoiceReferencedDocument</t>
  </si>
  <si>
    <t>/rsm:CrossIndustryInvoice/rsm:SupplyChainTradeTransaction/ram:IncludedSupplyChainTradeLineItem/ram:SpecifiedLineTradeSettlement/ram:InvoiceReferencedDocument/ram:IssuerAssignedID</t>
  </si>
  <si>
    <t>/rsm:CrossIndustryInvoice/rsm:SupplyChainTradeTransaction/ram:IncludedSupplyChainTradeLineItem/ram:SpecifiedLineTradeSettlement/ram:InvoiceReferencedDocument/ram:TypeCode</t>
  </si>
  <si>
    <t>/rsm:CrossIndustryInvoice/rsm:SupplyChainTradeTransaction/ram:IncludedSupplyChainTradeLineItem/ram:SpecifiedLineTradeSettlement/ram:InvoiceReferencedDocument/ram:FormattedIssueDateTime/qdt:DateTimeString</t>
  </si>
  <si>
    <t>/rsm:CrossIndustryInvoice/rsm:SupplyChainTradeTransaction/ram:IncludedSupplyChainTradeLineItem/ram:SpecifiedLineTradeSettlement/ram:InvoiceReferencedDocument/ram:LineID</t>
  </si>
  <si>
    <t>/rsm:CrossIndustryInvoice/rsm:SupplyChainTradeTransaction/ram:IncludedSupplyChainTradeLineItem/ram:SpecifiedLineTradeDelivery/ram:ReceivingAdviceReferencedDocument</t>
  </si>
  <si>
    <t>/rsm:CrossIndustryInvoice/rsm:SupplyChainTradeTransaction/ram:IncludedSupplyChainTradeLineItem/ram:SpecifiedLineTradeDelivery/ram:ReceivingAdviceReferencedDocument/ram:IssuerAssignedID</t>
  </si>
  <si>
    <t>/rsm:CrossIndustryInvoice/rsm:SupplyChainTradeTransaction/ram:IncludedSupplyChainTradeLineItem/ram:SpecifiedLineTradeDelivery/ram:ReceivingAdviceReferencedDocument/ram:LineID</t>
  </si>
  <si>
    <t>/rsm:CrossIndustryInvoice/rsm:SupplyChainTradeTransaction/ram:IncludedSupplyChainTradeLineItem/ram:SpecifiedLineTradeDelivery/ram:DespatchAdviceReferencedDocument</t>
  </si>
  <si>
    <t>/rsm:CrossIndustryInvoice/rsm:SupplyChainTradeTransaction/ram:IncludedSupplyChainTradeLineItem/ram:SpecifiedLineTradeDelivery/ram:DespatchAdviceReferencedDocument/ram:IssuerAssignedID</t>
  </si>
  <si>
    <t>/rsm:CrossIndustryInvoice/rsm:SupplyChainTradeTransaction/ram:IncludedSupplyChainTradeLineItem/ram:SpecifiedLineTradeDelivery/ram:DespatchAdviceReferencedDocument/ram:LineID</t>
  </si>
  <si>
    <t>/rsm:CrossIndustryInvoice/rsm:SupplyChainTradeTransaction/ram:IncludedSupplyChainTradeLineItem/ram:SpecifiedLineTradeAgreement/ram:SellerOrderReferencedDocument</t>
  </si>
  <si>
    <t>/rsm:CrossIndustryInvoice/rsm:SupplyChainTradeTransaction/ram:IncludedSupplyChainTradeLineItem/ram:SpecifiedLineTradeAgreement/ram:SellerOrderReferencedDocument/ram:IssuerAssignedID</t>
  </si>
  <si>
    <t>/rsm:CrossIndustryInvoice/rsm:SupplyChainTradeTransaction/ram:IncludedSupplyChainTradeLineItem/ram:SpecifiedLineTradeAgreement/ram:SellerOrderReferencedDocument/ram:LineID</t>
  </si>
  <si>
    <t>Détail de l'adresse de livraison à la ligne Gestion du multi livraison</t>
  </si>
  <si>
    <t>/rsm:CrossIndustryInvoice/rsm:SupplyChainTradeTransaction/ram:IncludedSupplyChainTradeLineItem/ram:SpecifiedLineTradeDelivery/ram:ShipToTradeParty</t>
  </si>
  <si>
    <t>/rsm:CrossIndustryInvoice/rsm:SupplyChainTradeTransaction/ram:IncludedSupplyChainTradeLineItem/ram:SpecifiedLineTradeDelivery/ram:ShipToTradeParty/ram:GlobalID</t>
  </si>
  <si>
    <t>/rsm:CrossIndustryInvoice/rsm:SupplyChainTradeTransaction/ram:IncludedSupplyChainTradeLineItem/ram:SpecifiedLineTradeDelivery/ram:ShipToTradeParty/ram:GlobalID/@schemeID</t>
  </si>
  <si>
    <t>/rsm:CrossIndustryInvoice/rsm:SupplyChainTradeTransaction/ram:IncludedSupplyChainTradeLineItem/ram:SpecifiedLineTradeDelivery/ram:ShipToTradeParty/ram:Name</t>
  </si>
  <si>
    <t>/rsm:CrossIndustryInvoice/rsm:SupplyChainTradeTransaction/ram:IncludedSupplyChainTradeLineItem/ram:SpecifiedLineTradeDelivery/ram:ShipToTradeParty/ram:PostalTradeAddress</t>
  </si>
  <si>
    <t>/rsm:CrossIndustryInvoice/rsm:SupplyChainTradeTransaction/ram:IncludedSupplyChainTradeLineItem/ram:SpecifiedLineTradeDelivery/ram:ShipToTradeParty/ram:PostalTradeAddress/ram:LineOne</t>
  </si>
  <si>
    <t>/rsm:CrossIndustryInvoice/rsm:SupplyChainTradeTransaction/ram:IncludedSupplyChainTradeLineItem/ram:SpecifiedLineTradeDelivery/ram:ShipToTradeParty/ram:PostalTradeAddress/ram:LineTwo</t>
  </si>
  <si>
    <t>/rsm:CrossIndustryInvoice/rsm:SupplyChainTradeTransaction/ram:IncludedSupplyChainTradeLineItem/ram:SpecifiedLineTradeDelivery/ram:ShipToTradeParty/ram:PostalTradeAddress/ram:LineThree</t>
  </si>
  <si>
    <t>/rsm:CrossIndustryInvoice/rsm:SupplyChainTradeTransaction/ram:IncludedSupplyChainTradeLineItem/ram:SpecifiedLineTradeDelivery/ram:ShipToTradeParty/ram:PostalTradeAddress/ram:CityName</t>
  </si>
  <si>
    <t>CP de livraison (si différent entête)</t>
  </si>
  <si>
    <t>/rsm:CrossIndustryInvoice/rsm:SupplyChainTradeTransaction/ram:IncludedSupplyChainTradeLineItem/ram:SpecifiedLineTradeDelivery/ram:ShipToTradeParty/ram:PostalTradeAddress/ram:PostcodeCode</t>
  </si>
  <si>
    <t>/rsm:CrossIndustryInvoice/rsm:SupplyChainTradeTransaction/ram:IncludedSupplyChainTradeLineItem/ram:SpecifiedLineTradeDelivery/ram:ShipToTradeParty/ram:PostalTradeAddress/ram:CountrySubDivisionName</t>
  </si>
  <si>
    <t>/rsm:CrossIndustryInvoice/rsm:SupplyChainTradeTransaction/ram:IncludedSupplyChainTradeLineItem/ram:SpecifiedLineTradeDelivery/ram:ShipToTradeParty/ram:PostalTradeAddress/ram:CountryID</t>
  </si>
  <si>
    <t>/rsm:CrossIndustryInvoice/rsm:SupplyChainTradeTransaction/ram:IncludedSupplyChainTradeLineItem/ram:SpecifiedLineTradeDelivery/ram:ActualDeliverySupplyChainEvent</t>
  </si>
  <si>
    <t>/rsm:CrossIndustryInvoice/rsm:SupplyChainTradeTransaction/ram:IncludedSupplyChainTradeLineItem/ram:SpecifiedLineTradeDelivery/ram:ActualDeliverySupplyChainEvent/ram:OccurrenceDateTime/udt:DateTimeString</t>
  </si>
  <si>
    <t>/rsm:CrossIndustryInvoice/rsm:SupplyChainTradeTransaction/ram:IncludedSupplyChainTradeLineItem/ram:SpecifiedLineTradeDelivery/ram:ActualDeliverySupplyChainEvent/ram:OccurrenceDateTime/udt:DateTimeString/@format</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</si>
  <si>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</si>
  <si>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</si>
  <si>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</si>
  <si>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/rsm:CrossIndustryInvoice/rsm:SupplyChainTradeTransaction/ram:IncludedSupplyChainTradeLineItem/ram:SpecifiedLineTradeSettlement/ram:SpecifiedTradeAllowanceCharge with cbc:ChargeIndicator = 'false'</t>
  </si>
  <si>
    <t>/rsm:CrossIndustryInvoice/rsm:SupplyChainTradeTransaction/ram:IncludedSupplyChainTradeLineItem/ram:SpecifiedLineTradeSettlement/ram:SpecifiedTradeAllowanceCharge/ram:ActualAmount</t>
  </si>
  <si>
    <t>/rsm:CrossIndustryInvoice/rsm:SupplyChainTradeTransaction/ram:IncludedSupplyChainTradeLineItem/ram:SpecifiedLineTradeSettlement/ram:SpecifiedTradeAllowanceCharge/ram:BasisAmount</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</si>
  <si>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</si>
  <si>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</si>
  <si>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/rsm:CrossIndustryInvoice/rsm:SupplyChainTradeTransaction/ram:IncludedSupplyChainTradeLineItem/ram:SpecifiedLineTradeSettlement/ram:SpecifiedTradeAllowanceCharge/ram:ReasonCode</t>
  </si>
  <si>
    <t>/rsm:CrossIndustryInvoice/rsm:SupplyChainTradeTransaction/ram:IncludedSupplyChainTradeLineItem/ram:SpecifiedLineTradeSettlement/ram:SpecifiedTradeAllowanceCharge with cbc:ChargeIndicator = 'true'</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</si>
  <si>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</si>
  <si>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</si>
  <si>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</si>
  <si>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</si>
  <si>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</si>
  <si>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</si>
  <si>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</si>
  <si>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</si>
  <si>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</si>
  <si>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INFORMATION SUR L'ARTCILE</t>
  </si>
  <si>
    <t>/rsm:CrossIndustryInvoice/rsm:SupplyChainTradeTransaction/ram:IncludedSupplyChainTradeLineItem/ram:SpecifiedTradeProduct</t>
  </si>
  <si>
    <t>/rsm:CrossIndustryInvoice/rsm:SupplyChainTradeTransaction/ram:IncludedSupplyChainTradeLineItem/ram:SpecifiedTradeProduct/ram:Name</t>
  </si>
  <si>
    <t>/rsm:CrossIndustryInvoice/rsm:SupplyChainTradeTransaction/ram:IncludedSupplyChainTradeLineItem/ram:SpecifiedTradeProduct/ram:Description</t>
  </si>
  <si>
    <t>/rsm:CrossIndustryInvoice/rsm:SupplyChainTradeTransaction/ram:IncludedSupplyChainTradeLineItem/ram:SpecifiedTradeProduct/ram:SellerAssignedID</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</si>
  <si>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</si>
  <si>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</si>
  <si>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/rsm:CrossIndustryInvoice/rsm:SupplyChainTradeTransaction/ram:IncludedSupplyChainTradeLineItem/ram:SpecifiedTradeProduct/ram:GlobalID/@schemeID</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</si>
  <si>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</si>
  <si>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/rsm:CrossIndustryInvoice/rsm:SupplyChainTradeTransaction/ram:IncludedSupplyChainTradeLineItem/ram:SpecifiedTradeProduct/ram:DesignatedProductClassification/ram:ClassCode/@listID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</si>
  <si>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</si>
  <si>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</si>
  <si>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</si>
  <si>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</si>
  <si>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</si>
  <si>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Path de la norme Facture-x = UN/CEFACT CII</t>
  </si>
  <si>
    <t>Profils</t>
  </si>
  <si>
    <t>MINIMUM</t>
  </si>
  <si>
    <t>EN 16931</t>
  </si>
  <si>
    <t>BASIC WL</t>
  </si>
  <si>
    <t>EXTENDED FR B2B</t>
  </si>
  <si>
    <t>/rsm:CrossIndustryInvoice/rsm:SupplyChainTradeTransaction/ram:ApplicableHeaderTradeAgreement/ram:SellerTradeParty/ram:ID ou /rsm:CrossIndustryInvoice/rsm:SupplyChainTradeTransaction/ram:ApplicableHeaderTradeAgreement/ram:SellerTradeParty/ram:GlobalID avec @schemeID</t>
  </si>
  <si>
    <t>/rsm:CrossIndustryInvoice/rsm:SupplyChainTradeTransaction/ram:ApplicableHeaderTradeAgreement/ram:SellerTradeParty/ram:SpecifiedTaxRegistration/ram:ID with cac:TaxScheme/cbc:ID = “VAT”</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</si>
  <si>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</si>
  <si>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/rsm:CrossIndustryInvoice/rsm:SupplyChainTradeTransaction/ram:ApplicableHeaderTradeAgreement/ram:SellerTradeParty/ram:DefinedTradeContact/ram:DepartmentName et /rsm:CrossIndustryInvoice/rsm:SupplyChainTradeTransaction/ram:ApplicableHeaderTradeAgreement/ram:SellerTradeParty/ram:DefinedTradeContact/ram:PersonName</t>
  </si>
  <si>
    <t>/rsm:CrossIndustryInvoice/rsm:SupplyChainTradeTransaction/ram:ApplicableHeaderTradeAgreement/ram:BuyerTradeParty/ram:ID ou /rsm:CrossIndustryInvoice/rsm:SupplyChainTradeTransaction/ram:ApplicableHeaderTradeAgreement/ram:BuyerTradeParty/ram:GlobalID avec @schemeID</t>
  </si>
  <si>
    <t>/rsm:CrossIndustryInvoice/rsm:SupplyChainTradeTransaction/ram:ApplicableHeaderTradeAgreement/ram:BuyerTradeParty/ram:DefinedTradeContact/ram:PersonName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t>
  </si>
  <si>
    <t>/rsm:CrossIndustryInvoice/rsm:SupplyChainTradeTransaction/ram:ApplicableHeaderTradeAgreement/ram:BuyerAgentTradeParty/ram:SpecifiedLegalOrganization/ram:ID/@schemeID = 0002</t>
  </si>
  <si>
    <t>/rsm:CrossIndustryInvoice/rsm:SupplyChainTradeTransaction/ram:ApplicableHeaderTradeSettlement/ram:PayeeTradeParty/ram:GlobalID  ou /rsm:CrossIndustryInvoice/rsm:SupplyChainTradeTransaction/ram:ApplicableHeaderTradeSettlement/ram:PayeeTradeParty/ram:ID</t>
  </si>
  <si>
    <t>/rsm:CrossIndustryInvoice/rsm:SupplyChainTradeTransaction/ram:ApplicableHeaderTradeSettlement/ram:PayeeTradeParty/ram:SpecifiedTaxRegistration/ram:ID/@schemeID</t>
  </si>
  <si>
    <t>/rsm:CrossIndustryInvoice/rsm:SupplyChainTradeTransaction/ram:ApplicableHeaderTradeSettlement/ram:PayeeTradeParty/ram:DefinedTradeContact/ram:PersonName ou /rsm:CrossIndustryInvoice/rsm:SupplyChainTradeTransaction/ram:ApplicableHeaderTradeSettlement/ram:PayeeTradeParty/ram:DefinedTradeContact/ram:DepartmentName</t>
  </si>
  <si>
    <r>
      <t>/rsm:CrossIndustryInvoice/rsm:SupplyChainTradeTransaction/ram:ApplicableHeaderTradeSettl</t>
    </r>
    <r>
      <rPr>
        <sz val="11"/>
        <rFont val="Arial"/>
        <family val="2"/>
      </rPr>
      <t>ement/</t>
    </r>
    <r>
      <rPr>
        <sz val="11"/>
        <rFont val="Calibri"/>
        <family val="2"/>
        <scheme val="minor"/>
      </rPr>
      <t>ram:PayerTradeParty</t>
    </r>
  </si>
  <si>
    <t>/rsm:CrossIndustryInvoice/rsm:SupplyChainTradeTransaction/ram:ApplicableHeaderTradeSettlement/ram:PayerTradeParty/ram:DefinedTradeContact/ram:PersonName ou /rsm:CrossIndustryInvoice/rsm:SupplyChainTradeTransaction/ram:ApplicableHeaderTradeSettlement/ram:PayerTradeParty/ram:DefinedTradeContact/ram:DepartmentName</t>
  </si>
  <si>
    <r>
      <t>/rsm:CrossIndustryInvoice/rsm:SupplyChainTradeTransaction/ram:ApplicableHeaderTradeAgreement/</t>
    </r>
    <r>
      <rPr>
        <sz val="11"/>
        <rFont val="Calibri"/>
        <family val="2"/>
        <scheme val="minor"/>
      </rPr>
      <t>ram:SalesAgentTradeParty</t>
    </r>
  </si>
  <si>
    <t>/rsm:CrossIndustryInvoice/rsm:SupplyChainTradeTransaction/ram:ApplicableHeaderTradeAgreement/ram:SalesAgentTradeParty/ram:URIUniversalCommunication/ram:URIID</t>
  </si>
  <si>
    <t>/rsm:CrossIndustryInvoice/rsm:SupplyChainTradeTransaction/ram:ApplicableHeaderTradeAgreement/ram:SalesAgentTradeParty/ram:DefinedTradeContact/ram:PersonName ou /rsm:CrossIndustryInvoice/rsm:SupplyChainTradeTransaction/ram:ApplicableHeaderTradeAgreement/ram:SalesAgentTradeParty/ram:DefinedTradeContact/ram:DepartmentName</t>
  </si>
  <si>
    <t>/rsm:CrossIndustryInvoice/rsm:SupplyChainTradeTransaction/ram:ApplicableHeaderTradeSettlement/ram:InvoiceeTradeParty/ram:GlobalID ou /rsm:CrossIndustryInvoice/rsm:SupplyChainTradeTransaction/ram:ApplicableHeaderTradeSettlement/ram:InvoiceeTradeParty/ram:ID SANS @schemeID</t>
  </si>
  <si>
    <t>/rsm:CrossIndustryInvoice/rsm:SupplyChainTradeTransaction/ram:ApplicableHeaderTradeSettlement/ram:InvoiceeTradeParty/ram:DefinedTradeContact/ram:PersonName ou /rsm:CrossIndustryInvoice/rsm:SupplyChainTradeTransaction/ram:ApplicableHeaderTradeSettlement/ram:InvoiceeTradeParty/ram:DefinedTradeContact/ram:DepartmentName</t>
  </si>
  <si>
    <t>/rsm:CrossIndustryInvoice/rsm:SupplyChainTradeTransaction/ram:ApplicableHeaderTradeSettlement/ram:InvoicerTradeParty/ram:GlobalID ou /rsm:CrossIndustryInvoice/rsm:SupplyChainTradeTransaction/ram:ApplicableHeaderTradeSettlement/ram:InvoiceeTradeParty/ram:ID</t>
  </si>
  <si>
    <t>/rsm:CrossIndustryInvoice/rsm:SupplyChainTradeTransaction/ram:ApplicableHeaderTradeSettlement/ram:InvoicerTradeParty/ram:DefinedTradeContact/ram:PersonName ou /rsm:CrossIndustryInvoice/rsm:SupplyChainTradeTransaction/ram:ApplicableHeaderTradeSettlement/ram:InvoicerTradeParty/ram:DefinedTradeContact/ram:DepartmentName</t>
  </si>
  <si>
    <t>/rsm:CrossIndustryInvoice/rsm:SupplyChainTradeTransaction/ram:ApplicableHeaderTradeDelivery/ram:ShipToTradeParty/ram:ID or /rsm:CrossIndustryInvoice/rsm:SupplyChainTradeTransaction/ram:ApplicableHeaderTradeDelivery/ram:ShipToTradeParty/ram:GlobalID with @schemeID</t>
  </si>
  <si>
    <t> Debited account identifier</t>
  </si>
  <si>
    <t> BASIC</t>
  </si>
  <si>
    <t> Generic EDI CPRO rules</t>
  </si>
  <si>
    <t> EDI CPRO syntax rules</t>
  </si>
  <si>
    <r>
      <t xml:space="preserve"> Column (Only for stream 2 formats): “Rules of the EN16931 standard”</t>
    </r>
    <r>
      <rPr>
        <sz val="10"/>
        <color rgb="FF2F5597"/>
        <rFont val="Calibri"/>
        <family val="2"/>
      </rPr>
      <t> : these are the management rules specific to the standard. Each management rule is codified and detailed in the</t>
    </r>
    <r>
      <rPr>
        <b/>
        <sz val="10"/>
        <color rgb="FF2F5597"/>
        <rFont val="Calibri"/>
        <family val="2"/>
      </rPr>
      <t> Appendix 7 - Management rules.</t>
    </r>
  </si>
  <si>
    <r>
      <rPr>
        <b/>
        <sz val="10"/>
        <color rgb="FF2F5597"/>
        <rFont val="Calibri"/>
        <family val="2"/>
      </rPr>
      <t xml:space="preserve"> Column (Only for stream 2 formats): “Stream 1 data”</t>
    </r>
    <r>
      <rPr>
        <sz val="10"/>
        <color rgb="FF2F5597"/>
        <rFont val="Calibri"/>
        <family val="2"/>
      </rPr>
      <t xml:space="preserve"> : identification of the mandatory fields in flow 1, and which can be found directly in the tabs concerning flow 1, in relation to all the possible fields for flow 2.</t>
    </r>
    <r>
      <rPr>
        <b/>
        <u/>
        <sz val="10"/>
        <color rgb="FF2F5597"/>
        <rFont val="Calibri"/>
        <family val="2"/>
      </rPr>
      <t>This column is only present on the "FE - Flux 2 - UBL" tab, but concerns all formats (UBL, CII and Factur-X).</t>
    </r>
  </si>
  <si>
    <r>
      <rPr>
        <b/>
        <sz val="10"/>
        <color rgb="FF2F5597"/>
        <rFont val="Calibri"/>
        <family val="2"/>
      </rPr>
      <t xml:space="preserve"> Column (Only for stream 2 formats): “Data from stream 1 OCR”</t>
    </r>
    <r>
      <rPr>
        <sz val="10"/>
        <color rgb="FF2F5597"/>
        <rFont val="Calibri"/>
        <family val="2"/>
      </rPr>
      <t xml:space="preserve"> : identification of mandatory fields in flow 1 of an "ocerized" invoice, compared to all possible fields for flow 2.</t>
    </r>
    <r>
      <rPr>
        <b/>
        <u/>
        <sz val="10"/>
        <color rgb="FF2F5597"/>
        <rFont val="Calibri"/>
        <family val="2"/>
      </rPr>
      <t> This column is only present on the "FE - Flux 2 - UBL" tab, but concerns all formats (UBL, CII and Factur-X).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</si>
</sst>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7">
    <font>
      <sz val="11"/>
      <color theme="1"/>
      <name val="Calibri"/>
    </font>
    <font>
      <sz val="11"/>
      <color theme="1"/>
      <name val="Calibri"/>
      <family val="2"/>
      <scheme val="minor"/>
    </font>
    <font>
      <sz val="10"/>
      <color indexed="65"/>
      <name val="Arial"/>
      <family val="2"/>
    </font>
    <font>
      <b/>
      <sz val="10"/>
      <name val="Arial"/>
      <family val="2"/>
    </font>
    <font>
      <sz val="10"/>
      <color rgb="FFCC0000"/>
      <name val="Arial"/>
      <family val="2"/>
    </font>
    <font>
      <sz val="10"/>
      <color indexed="63"/>
      <name val="Arial"/>
      <family val="2"/>
    </font>
    <font>
      <b/>
      <sz val="10"/>
      <color indexed="65"/>
      <name val="Arial"/>
      <family val="2"/>
    </font>
    <font>
      <i/>
      <sz val="10"/>
      <color indexed="23"/>
      <name val="Arial"/>
      <family val="2"/>
    </font>
    <font>
      <sz val="10"/>
      <color rgb="FF006600"/>
      <name val="Arial"/>
      <family val="2"/>
    </font>
    <font>
      <b/>
      <sz val="24"/>
      <name val="Arial"/>
      <family val="2"/>
    </font>
    <font>
      <sz val="18"/>
      <name val="Arial"/>
      <family val="2"/>
    </font>
    <font>
      <sz val="12"/>
      <name val="Arial"/>
      <family val="2"/>
    </font>
    <font>
      <u/>
      <sz val="10"/>
      <color rgb="FF0000EE"/>
      <name val="Arial"/>
      <family val="2"/>
    </font>
    <font>
      <u/>
      <sz val="11"/>
      <color rgb="FF0563C1"/>
      <name val="Calibri"/>
      <family val="2"/>
    </font>
    <font>
      <u/>
      <sz val="11"/>
      <color theme="10"/>
      <name val="Calibri"/>
      <family val="2"/>
      <scheme val="minor"/>
    </font>
    <font>
      <sz val="10"/>
      <color rgb="FF996600"/>
      <name val="Arial"/>
      <family val="2"/>
    </font>
    <font>
      <sz val="11"/>
      <color theme="1"/>
      <name val="Calibri"/>
      <family val="2"/>
      <scheme val="minor"/>
    </font>
    <font>
      <sz val="10"/>
      <color theme="1"/>
      <name val="Calibri"/>
      <family val="2"/>
    </font>
    <font>
      <sz val="10"/>
      <name val="Times New Roman"/>
      <family val="1"/>
    </font>
    <font>
      <sz val="10"/>
      <name val="Arial"/>
      <family val="2"/>
    </font>
    <font>
      <b/>
      <sz val="20"/>
      <name val="Calibri"/>
      <family val="2"/>
    </font>
    <font>
      <b/>
      <sz val="14"/>
      <color theme="0"/>
      <name val="Calibri"/>
      <family val="2"/>
      <scheme val="minor"/>
    </font>
    <font>
      <sz val="11"/>
      <name val="Calibri"/>
      <family val="2"/>
      <scheme val="minor"/>
    </font>
    <font>
      <sz val="11"/>
      <name val="Calibri"/>
      <family val="2"/>
    </font>
    <font>
      <sz val="11"/>
      <color indexed="2"/>
      <name val="Calibri"/>
      <family val="2"/>
    </font>
    <font>
      <sz val="11"/>
      <color rgb="FF2F5597"/>
      <name val="Calibri"/>
      <family val="2"/>
    </font>
    <font>
      <b/>
      <sz val="18"/>
      <color rgb="FF2F5597"/>
      <name val="Calibri"/>
      <family val="2"/>
    </font>
    <font>
      <sz val="10"/>
      <color rgb="FF2F5597"/>
      <name val="Calibri"/>
      <family val="2"/>
    </font>
    <font>
      <sz val="11"/>
      <color indexed="65"/>
      <name val="Calibri"/>
      <family val="2"/>
    </font>
    <font>
      <b/>
      <sz val="10"/>
      <color rgb="FF2F5597"/>
      <name val="Calibri"/>
      <family val="2"/>
    </font>
    <font>
      <b/>
      <sz val="11"/>
      <name val="Calibri"/>
      <family val="2"/>
    </font>
    <font>
      <sz val="11"/>
      <name val="Arial"/>
      <family val="2"/>
    </font>
    <font>
      <sz val="8"/>
      <name val="Arial"/>
      <family val="2"/>
    </font>
    <font>
      <sz val="11"/>
      <color indexed="2"/>
      <name val="Arial"/>
      <family val="2"/>
    </font>
    <font>
      <b/>
      <sz val="11"/>
      <name val="Arial"/>
      <family val="2"/>
    </font>
    <font>
      <sz val="11"/>
      <color theme="1"/>
      <name val="Calibri Light"/>
      <family val="2"/>
    </font>
    <font>
      <sz val="11"/>
      <color theme="1"/>
      <name val="Calibri"/>
      <family val="2"/>
    </font>
    <font>
      <b/>
      <i/>
      <sz val="10"/>
      <color rgb="FF2F5597"/>
      <name val="Calibri"/>
      <family val="2"/>
    </font>
    <font>
      <sz val="8"/>
      <name val="Calibri"/>
      <family val="2"/>
    </font>
    <font>
      <sz val="11"/>
      <color rgb="FF9C0006"/>
      <name val="Calibri"/>
      <family val="2"/>
      <scheme val="minor"/>
    </font>
    <font>
      <sz val="11"/>
      <color theme="1"/>
      <name val="Calibri"/>
      <family val="2"/>
      <scheme val="minor"/>
    </font>
    <font>
      <sz val="11"/>
      <color indexed="64"/>
      <name val="Arial"/>
      <family val="2"/>
    </font>
    <font>
      <u/>
      <sz val="11"/>
      <name val="Arial"/>
      <family val="2"/>
    </font>
    <font>
      <sz val="11"/>
      <name val="Calibri"/>
    </font>
    <font>
      <sz val="11"/>
      <name val="Calibri Light"/>
      <family val="2"/>
    </font>
    <font>
      <strike/>
      <sz val="11"/>
      <name val="Calibri"/>
      <family val="2"/>
    </font>
    <font>
      <b/>
      <u/>
      <sz val="10"/>
      <color rgb="FF2F5597"/>
      <name val="Calibri"/>
      <family val="2"/>
    </font>
  </fonts>
  <fills count="31">
    <fill>
      <patternFill patternType="none"/>
    </fill>
    <fill>
      <patternFill patternType="gray125"/>
    </fill>
    <fill>
      <patternFill patternType="solid">
        <fgColor indexed="58"/>
        <bgColor indexed="58"/>
      </patternFill>
    </fill>
    <fill>
      <patternFill patternType="solid">
        <fgColor indexed="23"/>
        <bgColor rgb="FF8FAADC"/>
      </patternFill>
    </fill>
    <fill>
      <patternFill patternType="solid">
        <fgColor rgb="FFDDDDDD"/>
        <bgColor rgb="FFD9D9D9"/>
      </patternFill>
    </fill>
    <fill>
      <patternFill patternType="solid">
        <fgColor rgb="FFFFCCCC"/>
        <bgColor rgb="FFF8CBAD"/>
      </patternFill>
    </fill>
    <fill>
      <patternFill patternType="solid">
        <fgColor indexed="26"/>
        <bgColor indexed="26"/>
      </patternFill>
    </fill>
    <fill>
      <patternFill patternType="solid">
        <fgColor rgb="FFCC0000"/>
        <bgColor indexed="2"/>
      </patternFill>
    </fill>
    <fill>
      <patternFill patternType="solid">
        <fgColor indexed="42"/>
        <bgColor rgb="FFDEEBF7"/>
      </patternFill>
    </fill>
    <fill>
      <patternFill patternType="solid">
        <fgColor theme="0"/>
        <bgColor theme="0"/>
      </patternFill>
    </fill>
    <fill>
      <patternFill patternType="solid">
        <fgColor theme="0" tint="-0.34998626667073579"/>
        <bgColor theme="0" tint="-0.34998626667073579"/>
      </patternFill>
    </fill>
    <fill>
      <patternFill patternType="solid">
        <fgColor theme="0" tint="-0.499984740745262"/>
        <bgColor theme="0" tint="-0.499984740745262"/>
      </patternFill>
    </fill>
    <fill>
      <patternFill patternType="solid">
        <fgColor indexed="65"/>
        <bgColor rgb="FFF2F2F2"/>
      </patternFill>
    </fill>
    <fill>
      <patternFill patternType="solid">
        <fgColor rgb="FF2F5597"/>
        <bgColor rgb="FF1F4E79"/>
      </patternFill>
    </fill>
    <fill>
      <patternFill patternType="solid">
        <fgColor rgb="FFF2F2F2"/>
        <bgColor rgb="FFECECEC"/>
      </patternFill>
    </fill>
    <fill>
      <patternFill patternType="solid">
        <fgColor rgb="FFD9D9D9"/>
        <bgColor rgb="FFDDDDDD"/>
      </patternFill>
    </fill>
    <fill>
      <patternFill patternType="solid">
        <fgColor rgb="FFF4B183"/>
        <bgColor rgb="FFF8CBAD"/>
      </patternFill>
    </fill>
    <fill>
      <patternFill patternType="solid">
        <fgColor rgb="FF8FAADC"/>
        <bgColor rgb="FFB4C7E7"/>
      </patternFill>
    </fill>
    <fill>
      <patternFill patternType="solid">
        <fgColor rgb="FFB4C7E7"/>
        <bgColor rgb="FFBDD7EE"/>
      </patternFill>
    </fill>
    <fill>
      <patternFill patternType="solid">
        <fgColor rgb="FFF8CBAD"/>
        <bgColor rgb="FFFFCCCC"/>
      </patternFill>
    </fill>
    <fill>
      <patternFill patternType="solid">
        <fgColor theme="8" tint="0.59999389629810485"/>
        <bgColor theme="8" tint="0.59999389629810485"/>
      </patternFill>
    </fill>
    <fill>
      <patternFill patternType="solid">
        <fgColor rgb="FFDAE3F3"/>
        <bgColor rgb="FFDEEBF7"/>
      </patternFill>
    </fill>
    <fill>
      <patternFill patternType="solid">
        <fgColor rgb="FFFBE5D6"/>
        <bgColor rgb="FFE7E6E6"/>
      </patternFill>
    </fill>
    <fill>
      <patternFill patternType="solid">
        <fgColor theme="4" tint="0.79998168889431442"/>
        <bgColor rgb="FFBDD7EE"/>
      </patternFill>
    </fill>
    <fill>
      <patternFill patternType="solid">
        <fgColor theme="8" tint="0.59999389629810485"/>
        <bgColor rgb="FFBDD7EE"/>
      </patternFill>
    </fill>
    <fill>
      <patternFill patternType="solid">
        <fgColor theme="8" tint="0.59999389629810485"/>
        <bgColor rgb="FFDEEBF7"/>
      </patternFill>
    </fill>
    <fill>
      <patternFill patternType="solid">
        <fgColor theme="8" tint="0.79998168889431442"/>
        <bgColor rgb="FFDEEBF7"/>
      </patternFill>
    </fill>
    <fill>
      <patternFill patternType="solid">
        <fgColor rgb="FFFFC7CE"/>
      </patternFill>
    </fill>
    <fill>
      <patternFill patternType="solid">
        <fgColor theme="0" tint="-0.14999847407452621"/>
        <bgColor theme="0"/>
      </patternFill>
    </fill>
    <fill>
      <patternFill patternType="solid">
        <fgColor theme="0" tint="-4.9989318521683403E-2"/>
        <bgColor theme="0"/>
      </patternFill>
    </fill>
    <fill>
      <patternFill patternType="solid">
        <fgColor theme="8" tint="0.39997558519241921"/>
        <bgColor rgb="FFB4C7E7"/>
      </patternFill>
    </fill>
  </fills>
  <borders count="31">
    <border>
      <left/>
      <right/>
      <top/>
      <bottom/>
      <diagonal/>
    </border>
    <border>
      <left style="thin">
        <color indexed="23"/>
      </left>
      <right style="thin">
        <color indexed="23"/>
      </right>
      <top style="thin">
        <color indexed="23"/>
      </top>
      <bottom style="thin">
        <color indexed="23"/>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bottom/>
      <diagonal/>
    </border>
    <border>
      <left style="thin">
        <color theme="1"/>
      </left>
      <right style="thin">
        <color theme="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theme="1"/>
      </left>
      <right style="thin">
        <color theme="1"/>
      </right>
      <top/>
      <bottom style="thin">
        <color theme="1"/>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1"/>
      </left>
      <right style="thin">
        <color auto="1"/>
      </right>
      <top/>
      <bottom style="thin">
        <color theme="1"/>
      </bottom>
      <diagonal/>
    </border>
    <border>
      <left/>
      <right/>
      <top/>
      <bottom style="thin">
        <color auto="1"/>
      </bottom>
      <diagonal/>
    </border>
    <border>
      <left/>
      <right style="thin">
        <color auto="1"/>
      </right>
      <top/>
      <bottom/>
      <diagonal/>
    </border>
    <border>
      <left style="thin">
        <color auto="1"/>
      </left>
      <right/>
      <top/>
      <bottom style="thin">
        <color auto="1"/>
      </bottom>
      <diagonal/>
    </border>
    <border>
      <left style="thin">
        <color theme="1"/>
      </left>
      <right/>
      <top style="thin">
        <color theme="1"/>
      </top>
      <bottom/>
      <diagonal/>
    </border>
    <border>
      <left/>
      <right style="thin">
        <color theme="1"/>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thin">
        <color auto="1"/>
      </top>
      <bottom style="thin">
        <color auto="1"/>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s>
  <cellStyleXfs count="31">
    <xf numFmtId="0" fontId="0" fillId="0" borderId="0"/>
    <xf numFmtId="0" fontId="2" fillId="2" borderId="0"/>
    <xf numFmtId="0" fontId="2" fillId="3" borderId="0"/>
    <xf numFmtId="0" fontId="3" fillId="4" borderId="0"/>
    <xf numFmtId="0" fontId="3" fillId="0" borderId="0"/>
    <xf numFmtId="0" fontId="4" fillId="5" borderId="0"/>
    <xf numFmtId="0" fontId="5" fillId="6" borderId="1"/>
    <xf numFmtId="0" fontId="6" fillId="7" borderId="0"/>
    <xf numFmtId="0" fontId="7" fillId="0" borderId="0"/>
    <xf numFmtId="0" fontId="8" fillId="8" borderId="0"/>
    <xf numFmtId="0" fontId="9" fillId="0" borderId="0"/>
    <xf numFmtId="0" fontId="10" fillId="0" borderId="0"/>
    <xf numFmtId="0" fontId="11" fillId="0" borderId="0"/>
    <xf numFmtId="0" fontId="12" fillId="0" borderId="0"/>
    <xf numFmtId="0" fontId="13" fillId="0" borderId="0" applyBorder="0" applyProtection="0"/>
    <xf numFmtId="0" fontId="14" fillId="0" borderId="0" applyNumberFormat="0" applyFill="0" applyBorder="0" applyProtection="0"/>
    <xf numFmtId="0" fontId="15" fillId="6" borderId="0"/>
    <xf numFmtId="0" fontId="36" fillId="0" borderId="0"/>
    <xf numFmtId="0" fontId="16" fillId="0" borderId="0"/>
    <xf numFmtId="0" fontId="17" fillId="0" borderId="0"/>
    <xf numFmtId="0" fontId="16" fillId="0" borderId="0"/>
    <xf numFmtId="0" fontId="16" fillId="0" borderId="0"/>
    <xf numFmtId="0" fontId="11" fillId="0" borderId="0"/>
    <xf numFmtId="0" fontId="18" fillId="0" borderId="0"/>
    <xf numFmtId="0" fontId="18" fillId="0" borderId="0"/>
    <xf numFmtId="0" fontId="19" fillId="0" borderId="0"/>
    <xf numFmtId="0" fontId="11" fillId="0" borderId="0"/>
    <xf numFmtId="0" fontId="11" fillId="0" borderId="0"/>
    <xf numFmtId="0" fontId="4" fillId="0" borderId="0"/>
    <xf numFmtId="0" fontId="39" fillId="27" borderId="0" applyNumberFormat="0" applyBorder="0" applyAlignment="0" applyProtection="0"/>
    <xf numFmtId="0" fontId="40" fillId="0" borderId="0"/>
  </cellStyleXfs>
  <cellXfs count="325">
    <xf numFmtId="0" fontId="0" fillId="0" borderId="0" xfId="0"/>
    <xf numFmtId="0" fontId="25" fillId="0" borderId="0" xfId="0" applyFont="1"/>
    <xf numFmtId="0" fontId="25" fillId="0" borderId="0" xfId="0" applyFont="1" applyAlignment="1">
      <alignment horizontal="right"/>
    </xf>
    <xf numFmtId="0" fontId="27" fillId="12" borderId="0" xfId="0" applyFont="1" applyFill="1" applyAlignment="1">
      <alignment vertical="top" wrapText="1"/>
    </xf>
    <xf numFmtId="0" fontId="27" fillId="0" borderId="0" xfId="0" applyFont="1" applyAlignment="1">
      <alignment vertical="top" wrapText="1"/>
    </xf>
    <xf numFmtId="0" fontId="27" fillId="12" borderId="0" xfId="0" applyFont="1" applyFill="1" applyAlignment="1">
      <alignment horizontal="left" vertical="top" wrapText="1"/>
    </xf>
    <xf numFmtId="0" fontId="25" fillId="12" borderId="0" xfId="0" applyFont="1" applyFill="1"/>
    <xf numFmtId="0" fontId="29" fillId="12" borderId="0" xfId="0" applyFont="1" applyFill="1" applyAlignment="1">
      <alignment horizontal="left" vertical="top"/>
    </xf>
    <xf numFmtId="0" fontId="0" fillId="0" borderId="0" xfId="0" applyAlignment="1">
      <alignment horizontal="center" vertical="center"/>
    </xf>
    <xf numFmtId="0" fontId="0" fillId="0" borderId="0" xfId="0" applyAlignment="1">
      <alignment wrapText="1"/>
    </xf>
    <xf numFmtId="0" fontId="23" fillId="0" borderId="0" xfId="0" applyFont="1" applyAlignment="1">
      <alignment horizontal="center" vertical="center" wrapText="1"/>
    </xf>
    <xf numFmtId="0" fontId="23" fillId="0" borderId="0" xfId="0" applyFont="1" applyAlignment="1">
      <alignment horizontal="center" vertical="center"/>
    </xf>
    <xf numFmtId="0" fontId="0" fillId="0" borderId="0" xfId="0" applyAlignment="1">
      <alignment vertical="top" wrapText="1"/>
    </xf>
    <xf numFmtId="0" fontId="0" fillId="0" borderId="0" xfId="0" applyAlignment="1">
      <alignment horizontal="center" vertical="center" wrapText="1"/>
    </xf>
    <xf numFmtId="0" fontId="0" fillId="12" borderId="0" xfId="0" applyFill="1"/>
    <xf numFmtId="0" fontId="0" fillId="12" borderId="0" xfId="0" applyFill="1" applyAlignment="1">
      <alignment wrapText="1"/>
    </xf>
    <xf numFmtId="0" fontId="23" fillId="12" borderId="0" xfId="0" applyFont="1" applyFill="1" applyAlignment="1">
      <alignment horizontal="center" vertical="center" wrapText="1"/>
    </xf>
    <xf numFmtId="0" fontId="23" fillId="12" borderId="0" xfId="0" applyFont="1" applyFill="1" applyAlignment="1">
      <alignment horizontal="center" vertical="center"/>
    </xf>
    <xf numFmtId="0" fontId="0" fillId="12" borderId="0" xfId="0" applyFill="1" applyAlignment="1">
      <alignment horizontal="center" vertical="center" wrapText="1"/>
    </xf>
    <xf numFmtId="0" fontId="0" fillId="12" borderId="0" xfId="0" applyFill="1" applyAlignment="1">
      <alignment vertical="top" wrapText="1"/>
    </xf>
    <xf numFmtId="0" fontId="30" fillId="12" borderId="0" xfId="0" applyFont="1" applyFill="1" applyAlignment="1">
      <alignment horizontal="center" vertical="center"/>
    </xf>
    <xf numFmtId="0" fontId="0" fillId="12" borderId="0" xfId="0" applyFill="1" applyAlignment="1">
      <alignment horizontal="center" vertical="center"/>
    </xf>
    <xf numFmtId="0" fontId="24" fillId="12" borderId="0" xfId="0" applyFont="1" applyFill="1" applyAlignment="1">
      <alignment horizontal="center" vertical="center"/>
    </xf>
    <xf numFmtId="0" fontId="31" fillId="17" borderId="11" xfId="0" applyFont="1" applyFill="1" applyBorder="1" applyAlignment="1">
      <alignment horizontal="left" vertical="center"/>
    </xf>
    <xf numFmtId="0" fontId="31" fillId="17" borderId="17" xfId="0" applyFont="1" applyFill="1" applyBorder="1" applyAlignment="1">
      <alignment horizontal="left" vertical="center"/>
    </xf>
    <xf numFmtId="0" fontId="31" fillId="17" borderId="18" xfId="0" applyFont="1" applyFill="1" applyBorder="1" applyAlignment="1">
      <alignment horizontal="left" vertical="center"/>
    </xf>
    <xf numFmtId="0" fontId="31" fillId="17" borderId="19" xfId="0" applyFont="1" applyFill="1" applyBorder="1" applyAlignment="1">
      <alignment horizontal="left" vertical="center"/>
    </xf>
    <xf numFmtId="0" fontId="31" fillId="17" borderId="11" xfId="0" applyFont="1" applyFill="1" applyBorder="1" applyAlignment="1">
      <alignment horizontal="left" vertical="top"/>
    </xf>
    <xf numFmtId="0" fontId="31" fillId="17" borderId="0" xfId="0" applyFont="1" applyFill="1" applyAlignment="1">
      <alignment horizontal="left" vertical="center"/>
    </xf>
    <xf numFmtId="0" fontId="0" fillId="20" borderId="10" xfId="0" applyFill="1" applyBorder="1" applyAlignment="1">
      <alignment wrapText="1"/>
    </xf>
    <xf numFmtId="0" fontId="31" fillId="18" borderId="7" xfId="0" applyFont="1" applyFill="1" applyBorder="1" applyAlignment="1">
      <alignment horizontal="left" vertical="center"/>
    </xf>
    <xf numFmtId="0" fontId="31" fillId="18" borderId="10" xfId="0" applyFont="1" applyFill="1" applyBorder="1" applyAlignment="1">
      <alignment horizontal="left" vertical="center"/>
    </xf>
    <xf numFmtId="0" fontId="31" fillId="18" borderId="11" xfId="0" applyFont="1" applyFill="1" applyBorder="1" applyAlignment="1">
      <alignment horizontal="left" vertical="center"/>
    </xf>
    <xf numFmtId="0" fontId="31" fillId="18" borderId="12" xfId="0" applyFont="1" applyFill="1" applyBorder="1" applyAlignment="1">
      <alignment horizontal="left" vertical="center"/>
    </xf>
    <xf numFmtId="0" fontId="31" fillId="18" borderId="13" xfId="0" applyFont="1" applyFill="1" applyBorder="1" applyAlignment="1">
      <alignment vertical="center"/>
    </xf>
    <xf numFmtId="0" fontId="31" fillId="18" borderId="7" xfId="0" applyFont="1" applyFill="1" applyBorder="1" applyAlignment="1">
      <alignment vertical="center"/>
    </xf>
    <xf numFmtId="0" fontId="35" fillId="0" borderId="0" xfId="0" applyFont="1"/>
    <xf numFmtId="0" fontId="31" fillId="18" borderId="10" xfId="0" applyFont="1" applyFill="1" applyBorder="1" applyAlignment="1">
      <alignment vertical="center"/>
    </xf>
    <xf numFmtId="0" fontId="31" fillId="17" borderId="0" xfId="0" applyFont="1" applyFill="1" applyAlignment="1">
      <alignment horizontal="left" vertical="top"/>
    </xf>
    <xf numFmtId="0" fontId="31" fillId="21" borderId="11" xfId="0" applyFont="1" applyFill="1" applyBorder="1"/>
    <xf numFmtId="0" fontId="31" fillId="17" borderId="11" xfId="0" applyFont="1" applyFill="1" applyBorder="1" applyAlignment="1">
      <alignment vertical="center"/>
    </xf>
    <xf numFmtId="0" fontId="31" fillId="18" borderId="8" xfId="0" applyFont="1" applyFill="1" applyBorder="1" applyAlignment="1">
      <alignment vertical="center"/>
    </xf>
    <xf numFmtId="0" fontId="31" fillId="18" borderId="20" xfId="0" applyFont="1" applyFill="1" applyBorder="1" applyAlignment="1">
      <alignment vertical="center"/>
    </xf>
    <xf numFmtId="0" fontId="31" fillId="17" borderId="13" xfId="0" applyFont="1" applyFill="1" applyBorder="1" applyAlignment="1">
      <alignment horizontal="left" vertical="center"/>
    </xf>
    <xf numFmtId="0" fontId="31" fillId="17" borderId="7" xfId="0" applyFont="1" applyFill="1" applyBorder="1" applyAlignment="1">
      <alignment horizontal="left" vertical="center"/>
    </xf>
    <xf numFmtId="0" fontId="31" fillId="17" borderId="20" xfId="0" applyFont="1" applyFill="1" applyBorder="1" applyAlignment="1">
      <alignment horizontal="left" vertical="center"/>
    </xf>
    <xf numFmtId="0" fontId="31" fillId="18" borderId="0" xfId="0" applyFont="1" applyFill="1" applyAlignment="1">
      <alignment vertical="center"/>
    </xf>
    <xf numFmtId="0" fontId="31" fillId="17" borderId="19" xfId="0" applyFont="1" applyFill="1" applyBorder="1" applyAlignment="1">
      <alignment horizontal="left" vertical="top"/>
    </xf>
    <xf numFmtId="0" fontId="31" fillId="18" borderId="18" xfId="0" applyFont="1" applyFill="1" applyBorder="1" applyAlignment="1">
      <alignment horizontal="left" vertical="center"/>
    </xf>
    <xf numFmtId="0" fontId="31" fillId="18" borderId="20" xfId="0" applyFont="1" applyFill="1" applyBorder="1" applyAlignment="1">
      <alignment horizontal="left" vertical="center"/>
    </xf>
    <xf numFmtId="0" fontId="31" fillId="17" borderId="9" xfId="0" applyFont="1" applyFill="1" applyBorder="1" applyAlignment="1">
      <alignment horizontal="left" vertical="center"/>
    </xf>
    <xf numFmtId="0" fontId="31" fillId="18" borderId="21" xfId="0" applyFont="1" applyFill="1" applyBorder="1" applyAlignment="1">
      <alignment horizontal="left" vertical="center"/>
    </xf>
    <xf numFmtId="0" fontId="31" fillId="18" borderId="13" xfId="0" applyFont="1" applyFill="1" applyBorder="1" applyAlignment="1">
      <alignment horizontal="left" vertical="center"/>
    </xf>
    <xf numFmtId="0" fontId="31" fillId="21" borderId="10" xfId="0" applyFont="1" applyFill="1" applyBorder="1" applyAlignment="1">
      <alignment horizontal="left" vertical="center"/>
    </xf>
    <xf numFmtId="0" fontId="31" fillId="21" borderId="7" xfId="0" applyFont="1" applyFill="1" applyBorder="1" applyAlignment="1">
      <alignment horizontal="left" vertical="center"/>
    </xf>
    <xf numFmtId="0" fontId="31" fillId="21" borderId="20" xfId="0" applyFont="1" applyFill="1" applyBorder="1" applyAlignment="1">
      <alignment horizontal="left" vertical="center"/>
    </xf>
    <xf numFmtId="0" fontId="31" fillId="21" borderId="20" xfId="0" applyFont="1" applyFill="1" applyBorder="1" applyAlignment="1">
      <alignment vertical="center"/>
    </xf>
    <xf numFmtId="0" fontId="31" fillId="21" borderId="9" xfId="0" applyFont="1" applyFill="1" applyBorder="1" applyAlignment="1">
      <alignment vertical="center"/>
    </xf>
    <xf numFmtId="0" fontId="31" fillId="18" borderId="9" xfId="0" applyFont="1" applyFill="1" applyBorder="1" applyAlignment="1">
      <alignment horizontal="left" vertical="center"/>
    </xf>
    <xf numFmtId="0" fontId="31" fillId="21" borderId="11" xfId="0" applyFont="1" applyFill="1" applyBorder="1" applyAlignment="1">
      <alignment vertical="center"/>
    </xf>
    <xf numFmtId="0" fontId="31" fillId="21" borderId="10" xfId="0" applyFont="1" applyFill="1" applyBorder="1" applyAlignment="1">
      <alignment vertical="center"/>
    </xf>
    <xf numFmtId="0" fontId="31" fillId="21" borderId="13" xfId="0" applyFont="1" applyFill="1" applyBorder="1" applyAlignment="1">
      <alignment vertical="center"/>
    </xf>
    <xf numFmtId="0" fontId="0" fillId="0" borderId="0" xfId="0" applyAlignment="1">
      <alignment vertical="top"/>
    </xf>
    <xf numFmtId="0" fontId="0" fillId="12" borderId="0" xfId="0" applyFill="1" applyAlignment="1">
      <alignment vertical="top"/>
    </xf>
    <xf numFmtId="0" fontId="31" fillId="17" borderId="10" xfId="0" applyFont="1" applyFill="1" applyBorder="1" applyAlignment="1">
      <alignment horizontal="left" vertical="center"/>
    </xf>
    <xf numFmtId="0" fontId="0" fillId="0" borderId="0" xfId="0" applyAlignment="1">
      <alignment horizontal="left" vertical="top" wrapText="1"/>
    </xf>
    <xf numFmtId="0" fontId="31" fillId="0" borderId="0" xfId="0" applyFont="1" applyAlignment="1">
      <alignment horizontal="center" vertical="center" wrapText="1"/>
    </xf>
    <xf numFmtId="0" fontId="0" fillId="12" borderId="0" xfId="0" applyFill="1" applyAlignment="1">
      <alignment horizontal="left" vertical="top" wrapText="1"/>
    </xf>
    <xf numFmtId="0" fontId="31" fillId="12" borderId="0" xfId="0" applyFont="1" applyFill="1" applyAlignment="1">
      <alignment horizontal="center" vertical="center" wrapText="1"/>
    </xf>
    <xf numFmtId="0" fontId="33" fillId="12" borderId="0" xfId="0" applyFont="1" applyFill="1" applyAlignment="1">
      <alignment horizontal="left" vertical="center" wrapText="1"/>
    </xf>
    <xf numFmtId="0" fontId="31" fillId="18" borderId="10" xfId="0" applyFont="1" applyFill="1" applyBorder="1" applyAlignment="1">
      <alignment vertical="center" wrapText="1"/>
    </xf>
    <xf numFmtId="0" fontId="31" fillId="18" borderId="10" xfId="0" applyFont="1" applyFill="1" applyBorder="1" applyAlignment="1">
      <alignment horizontal="left" vertical="center" wrapText="1"/>
    </xf>
    <xf numFmtId="0" fontId="31" fillId="18" borderId="13" xfId="0" applyFont="1" applyFill="1" applyBorder="1" applyAlignment="1">
      <alignment vertical="center" wrapText="1"/>
    </xf>
    <xf numFmtId="0" fontId="31" fillId="18" borderId="7" xfId="0" applyFont="1" applyFill="1" applyBorder="1" applyAlignment="1">
      <alignment vertical="center" wrapText="1"/>
    </xf>
    <xf numFmtId="0" fontId="31" fillId="18" borderId="0" xfId="0" applyFont="1" applyFill="1" applyAlignment="1">
      <alignment vertical="center" wrapText="1"/>
    </xf>
    <xf numFmtId="0" fontId="0" fillId="20" borderId="22" xfId="0" applyFill="1" applyBorder="1" applyAlignment="1">
      <alignment wrapText="1"/>
    </xf>
    <xf numFmtId="0" fontId="31" fillId="21" borderId="18" xfId="0" applyFont="1" applyFill="1" applyBorder="1" applyAlignment="1">
      <alignment vertical="center"/>
    </xf>
    <xf numFmtId="0" fontId="31" fillId="17" borderId="13" xfId="0" applyFont="1" applyFill="1" applyBorder="1" applyAlignment="1">
      <alignment horizontal="left" vertical="top"/>
    </xf>
    <xf numFmtId="0" fontId="31" fillId="12" borderId="0" xfId="0" applyFont="1" applyFill="1" applyAlignment="1">
      <alignment horizontal="left" vertical="center" wrapText="1"/>
    </xf>
    <xf numFmtId="0" fontId="31" fillId="17" borderId="7" xfId="0" applyFont="1" applyFill="1" applyBorder="1" applyAlignment="1">
      <alignment horizontal="left" vertical="top"/>
    </xf>
    <xf numFmtId="0" fontId="31" fillId="18" borderId="12" xfId="0" applyFont="1" applyFill="1" applyBorder="1" applyAlignment="1">
      <alignment vertical="center"/>
    </xf>
    <xf numFmtId="0" fontId="31" fillId="18" borderId="13" xfId="0" applyFont="1" applyFill="1" applyBorder="1" applyAlignment="1">
      <alignment horizontal="center" vertical="center"/>
    </xf>
    <xf numFmtId="0" fontId="31" fillId="18" borderId="10" xfId="0" applyFont="1" applyFill="1" applyBorder="1" applyAlignment="1">
      <alignment horizontal="center" vertical="center"/>
    </xf>
    <xf numFmtId="0" fontId="31" fillId="18" borderId="11" xfId="0" applyFont="1" applyFill="1" applyBorder="1" applyAlignment="1">
      <alignment vertical="center"/>
    </xf>
    <xf numFmtId="0" fontId="31" fillId="24" borderId="7" xfId="0" applyFont="1" applyFill="1" applyBorder="1" applyAlignment="1">
      <alignment horizontal="left" vertical="center"/>
    </xf>
    <xf numFmtId="0" fontId="31" fillId="24" borderId="11" xfId="0" applyFont="1" applyFill="1" applyBorder="1" applyAlignment="1">
      <alignment vertical="center"/>
    </xf>
    <xf numFmtId="0" fontId="36" fillId="0" borderId="0" xfId="0" applyFont="1"/>
    <xf numFmtId="0" fontId="31" fillId="15" borderId="24" xfId="0" applyFont="1" applyFill="1" applyBorder="1" applyAlignment="1">
      <alignment horizontal="center" vertical="center" wrapText="1"/>
    </xf>
    <xf numFmtId="0" fontId="31" fillId="15" borderId="23" xfId="0" applyFont="1" applyFill="1" applyBorder="1" applyAlignment="1">
      <alignment vertical="center" wrapText="1"/>
    </xf>
    <xf numFmtId="0" fontId="31" fillId="16" borderId="24" xfId="0" applyFont="1" applyFill="1" applyBorder="1" applyAlignment="1">
      <alignment horizontal="center" vertical="center" wrapText="1"/>
    </xf>
    <xf numFmtId="0" fontId="31" fillId="0" borderId="23" xfId="0" applyFont="1" applyBorder="1" applyAlignment="1">
      <alignment horizontal="center" vertical="center" wrapText="1"/>
    </xf>
    <xf numFmtId="0" fontId="31" fillId="0" borderId="24" xfId="0" applyFont="1" applyBorder="1" applyAlignment="1">
      <alignment horizontal="center" vertical="center" wrapText="1"/>
    </xf>
    <xf numFmtId="0" fontId="31" fillId="0" borderId="24" xfId="0" applyFont="1" applyBorder="1" applyAlignment="1">
      <alignment horizontal="left" vertical="center" wrapText="1"/>
    </xf>
    <xf numFmtId="0" fontId="31" fillId="0" borderId="24" xfId="0" applyFont="1" applyBorder="1" applyAlignment="1">
      <alignment horizontal="center" vertical="center"/>
    </xf>
    <xf numFmtId="0" fontId="31" fillId="12" borderId="24" xfId="0" applyFont="1" applyFill="1" applyBorder="1" applyAlignment="1">
      <alignment vertical="top" wrapText="1"/>
    </xf>
    <xf numFmtId="0" fontId="31" fillId="0" borderId="24" xfId="0" applyFont="1" applyBorder="1" applyAlignment="1">
      <alignment horizontal="left" vertical="top" wrapText="1"/>
    </xf>
    <xf numFmtId="0" fontId="31" fillId="17" borderId="23" xfId="0" applyFont="1" applyFill="1" applyBorder="1" applyAlignment="1">
      <alignment horizontal="left" vertical="center"/>
    </xf>
    <xf numFmtId="0" fontId="31" fillId="19" borderId="24" xfId="0" applyFont="1" applyFill="1" applyBorder="1" applyAlignment="1">
      <alignment horizontal="center" vertical="center" wrapText="1"/>
    </xf>
    <xf numFmtId="0" fontId="31" fillId="18" borderId="23" xfId="0" applyFont="1" applyFill="1" applyBorder="1" applyAlignment="1">
      <alignment vertical="center"/>
    </xf>
    <xf numFmtId="0" fontId="31" fillId="18" borderId="23" xfId="0" applyFont="1" applyFill="1" applyBorder="1" applyAlignment="1">
      <alignment horizontal="left" vertical="center"/>
    </xf>
    <xf numFmtId="0" fontId="31" fillId="21" borderId="23" xfId="0" applyFont="1" applyFill="1" applyBorder="1" applyAlignment="1">
      <alignment vertical="center"/>
    </xf>
    <xf numFmtId="0" fontId="34" fillId="18" borderId="23" xfId="0" applyFont="1" applyFill="1" applyBorder="1" applyAlignment="1">
      <alignment horizontal="left" vertical="center"/>
    </xf>
    <xf numFmtId="0" fontId="31" fillId="21" borderId="23" xfId="0" applyFont="1" applyFill="1" applyBorder="1" applyAlignment="1">
      <alignment horizontal="left" vertical="center"/>
    </xf>
    <xf numFmtId="0" fontId="31" fillId="21" borderId="24" xfId="0" applyFont="1" applyFill="1" applyBorder="1" applyAlignment="1">
      <alignment vertical="center"/>
    </xf>
    <xf numFmtId="0" fontId="31" fillId="23" borderId="25" xfId="0" applyFont="1" applyFill="1" applyBorder="1" applyAlignment="1">
      <alignment vertical="center"/>
    </xf>
    <xf numFmtId="0" fontId="31" fillId="23" borderId="23" xfId="0" applyFont="1" applyFill="1" applyBorder="1" applyAlignment="1">
      <alignment horizontal="left" vertical="center"/>
    </xf>
    <xf numFmtId="0" fontId="31" fillId="21" borderId="24" xfId="0" applyFont="1" applyFill="1" applyBorder="1" applyAlignment="1">
      <alignment horizontal="left" vertical="center"/>
    </xf>
    <xf numFmtId="0" fontId="31" fillId="0" borderId="24" xfId="0" applyFont="1" applyBorder="1" applyAlignment="1">
      <alignment horizontal="left" vertical="center"/>
    </xf>
    <xf numFmtId="0" fontId="31" fillId="0" borderId="24" xfId="0" applyFont="1" applyBorder="1" applyAlignment="1">
      <alignment horizontal="left" vertical="top"/>
    </xf>
    <xf numFmtId="0" fontId="31" fillId="22" borderId="24" xfId="0" applyFont="1" applyFill="1" applyBorder="1" applyAlignment="1">
      <alignment horizontal="center" vertical="center" wrapText="1"/>
    </xf>
    <xf numFmtId="0" fontId="22" fillId="21" borderId="24" xfId="0" applyFont="1" applyFill="1" applyBorder="1" applyAlignment="1">
      <alignment vertical="center"/>
    </xf>
    <xf numFmtId="0" fontId="31" fillId="0" borderId="23" xfId="0" applyFont="1" applyBorder="1" applyAlignment="1">
      <alignment horizontal="left" vertical="center"/>
    </xf>
    <xf numFmtId="0" fontId="31" fillId="24" borderId="23" xfId="0" applyFont="1" applyFill="1" applyBorder="1" applyAlignment="1">
      <alignment horizontal="left" vertical="center"/>
    </xf>
    <xf numFmtId="0" fontId="31" fillId="26" borderId="23" xfId="0" applyFont="1" applyFill="1" applyBorder="1" applyAlignment="1">
      <alignment vertical="center"/>
    </xf>
    <xf numFmtId="0" fontId="40" fillId="10" borderId="0" xfId="30" applyFill="1"/>
    <xf numFmtId="0" fontId="40" fillId="9" borderId="2" xfId="30" applyFill="1" applyBorder="1"/>
    <xf numFmtId="0" fontId="40" fillId="9" borderId="3" xfId="30" applyFill="1" applyBorder="1"/>
    <xf numFmtId="0" fontId="40" fillId="9" borderId="4" xfId="30" applyFill="1" applyBorder="1"/>
    <xf numFmtId="0" fontId="40" fillId="9" borderId="0" xfId="30" applyFill="1"/>
    <xf numFmtId="0" fontId="40" fillId="9" borderId="5" xfId="30" applyFill="1" applyBorder="1"/>
    <xf numFmtId="0" fontId="40" fillId="9" borderId="6" xfId="30" applyFill="1" applyBorder="1"/>
    <xf numFmtId="0" fontId="40" fillId="9" borderId="0" xfId="30" applyFill="1" applyAlignment="1">
      <alignment horizontal="left" wrapText="1"/>
    </xf>
    <xf numFmtId="0" fontId="40" fillId="9" borderId="0" xfId="30" applyFill="1" applyAlignment="1">
      <alignment horizontal="left"/>
    </xf>
    <xf numFmtId="0" fontId="20" fillId="9" borderId="0" xfId="30" applyFont="1" applyFill="1" applyAlignment="1">
      <alignment wrapText="1"/>
    </xf>
    <xf numFmtId="0" fontId="20" fillId="9" borderId="6" xfId="30" applyFont="1" applyFill="1" applyBorder="1" applyAlignment="1">
      <alignment wrapText="1"/>
    </xf>
    <xf numFmtId="0" fontId="21" fillId="11" borderId="24" xfId="25" applyFont="1" applyFill="1" applyBorder="1" applyAlignment="1">
      <alignment horizontal="center" vertical="center" wrapText="1"/>
    </xf>
    <xf numFmtId="0" fontId="40" fillId="29" borderId="24" xfId="30" applyFill="1" applyBorder="1" applyAlignment="1">
      <alignment horizontal="center" vertical="center"/>
    </xf>
    <xf numFmtId="49" fontId="40" fillId="29" borderId="24" xfId="30" applyNumberFormat="1" applyFill="1" applyBorder="1" applyAlignment="1">
      <alignment horizontal="center" vertical="center"/>
    </xf>
    <xf numFmtId="0" fontId="40" fillId="29" borderId="24" xfId="30" applyFill="1" applyBorder="1" applyAlignment="1">
      <alignment horizontal="left" vertical="center" wrapText="1"/>
    </xf>
    <xf numFmtId="0" fontId="40" fillId="9" borderId="14" xfId="30" applyFill="1" applyBorder="1"/>
    <xf numFmtId="0" fontId="40" fillId="9" borderId="15" xfId="30" applyFill="1" applyBorder="1"/>
    <xf numFmtId="0" fontId="40" fillId="9" borderId="16" xfId="30" applyFill="1" applyBorder="1"/>
    <xf numFmtId="0" fontId="31" fillId="18" borderId="19" xfId="0" applyFont="1" applyFill="1" applyBorder="1" applyAlignment="1">
      <alignment horizontal="left" vertical="center"/>
    </xf>
    <xf numFmtId="0" fontId="31" fillId="18" borderId="27" xfId="0" applyFont="1" applyFill="1" applyBorder="1" applyAlignment="1">
      <alignment horizontal="left" vertical="center"/>
    </xf>
    <xf numFmtId="0" fontId="31" fillId="18" borderId="28" xfId="0" applyFont="1" applyFill="1" applyBorder="1" applyAlignment="1">
      <alignment horizontal="left" vertical="center"/>
    </xf>
    <xf numFmtId="0" fontId="31" fillId="21" borderId="28" xfId="0" applyFont="1" applyFill="1" applyBorder="1" applyAlignment="1">
      <alignment vertical="center"/>
    </xf>
    <xf numFmtId="0" fontId="31" fillId="18" borderId="0" xfId="0" applyFont="1" applyFill="1" applyAlignment="1">
      <alignment horizontal="left" vertical="center"/>
    </xf>
    <xf numFmtId="0" fontId="31" fillId="18" borderId="29" xfId="0" applyFont="1" applyFill="1" applyBorder="1" applyAlignment="1">
      <alignment horizontal="left" vertical="center"/>
    </xf>
    <xf numFmtId="0" fontId="31" fillId="21" borderId="28" xfId="0" applyFont="1" applyFill="1" applyBorder="1"/>
    <xf numFmtId="0" fontId="31" fillId="21" borderId="29" xfId="0" applyFont="1" applyFill="1" applyBorder="1" applyAlignment="1">
      <alignment horizontal="left" vertical="center"/>
    </xf>
    <xf numFmtId="0" fontId="31" fillId="18" borderId="26" xfId="0" applyFont="1" applyFill="1" applyBorder="1" applyAlignment="1">
      <alignment horizontal="left" vertical="center"/>
    </xf>
    <xf numFmtId="0" fontId="31" fillId="24" borderId="29" xfId="0" applyFont="1" applyFill="1" applyBorder="1" applyAlignment="1">
      <alignment horizontal="left" vertical="center"/>
    </xf>
    <xf numFmtId="0" fontId="1" fillId="28" borderId="24" xfId="30" quotePrefix="1" applyFont="1" applyFill="1" applyBorder="1" applyAlignment="1">
      <alignment horizontal="left" vertical="center" wrapText="1"/>
    </xf>
    <xf numFmtId="0" fontId="31" fillId="15" borderId="23" xfId="0" applyFont="1" applyFill="1" applyBorder="1" applyAlignment="1">
      <alignment horizontal="center" vertical="center" wrapText="1"/>
    </xf>
    <xf numFmtId="0" fontId="31" fillId="21" borderId="27" xfId="0" applyFont="1" applyFill="1" applyBorder="1" applyAlignment="1">
      <alignment horizontal="left" vertical="center"/>
    </xf>
    <xf numFmtId="0" fontId="31" fillId="21" borderId="11" xfId="0" applyFont="1" applyFill="1" applyBorder="1" applyAlignment="1">
      <alignment horizontal="left" vertical="center"/>
    </xf>
    <xf numFmtId="0" fontId="31" fillId="18" borderId="30" xfId="0" applyFont="1" applyFill="1" applyBorder="1" applyAlignment="1">
      <alignment horizontal="left" vertical="center"/>
    </xf>
    <xf numFmtId="0" fontId="31" fillId="21" borderId="28" xfId="0" applyFont="1" applyFill="1" applyBorder="1" applyAlignment="1">
      <alignment horizontal="left" vertical="center"/>
    </xf>
    <xf numFmtId="0" fontId="31" fillId="0" borderId="28" xfId="0" applyFont="1" applyBorder="1" applyAlignment="1">
      <alignment horizontal="left" vertical="center" wrapText="1"/>
    </xf>
    <xf numFmtId="0" fontId="31" fillId="17" borderId="11" xfId="0" applyFont="1" applyFill="1" applyBorder="1" applyAlignment="1">
      <alignment horizontal="left" vertical="top" wrapText="1"/>
    </xf>
    <xf numFmtId="0" fontId="36" fillId="0" borderId="0" xfId="0" applyFont="1" applyAlignment="1">
      <alignment horizontal="center" vertical="center"/>
    </xf>
    <xf numFmtId="0" fontId="43" fillId="20" borderId="10" xfId="0" applyFont="1" applyFill="1" applyBorder="1" applyAlignment="1">
      <alignment wrapText="1"/>
    </xf>
    <xf numFmtId="0" fontId="44" fillId="17" borderId="19" xfId="0" applyFont="1" applyFill="1" applyBorder="1" applyAlignment="1">
      <alignment horizontal="left" vertical="center"/>
    </xf>
    <xf numFmtId="0" fontId="44" fillId="18" borderId="23" xfId="0" applyFont="1" applyFill="1" applyBorder="1" applyAlignment="1">
      <alignment horizontal="left" vertical="center"/>
    </xf>
    <xf numFmtId="0" fontId="44" fillId="17" borderId="0" xfId="0" applyFont="1" applyFill="1" applyAlignment="1">
      <alignment horizontal="left" vertical="center"/>
    </xf>
    <xf numFmtId="0" fontId="44" fillId="20" borderId="10" xfId="0" applyFont="1" applyFill="1" applyBorder="1"/>
    <xf numFmtId="0" fontId="43" fillId="20" borderId="0" xfId="0" applyFont="1" applyFill="1" applyAlignment="1">
      <alignment wrapText="1"/>
    </xf>
    <xf numFmtId="0" fontId="23" fillId="20" borderId="22" xfId="0" applyFont="1" applyFill="1" applyBorder="1" applyAlignment="1">
      <alignment wrapText="1"/>
    </xf>
    <xf numFmtId="0" fontId="22" fillId="0" borderId="24" xfId="29" applyFont="1" applyFill="1" applyBorder="1" applyAlignment="1">
      <alignment horizontal="left" vertical="center" wrapText="1"/>
    </xf>
    <xf numFmtId="0" fontId="31" fillId="0" borderId="24" xfId="0" applyFont="1" applyBorder="1" applyAlignment="1">
      <alignment vertical="top" wrapText="1"/>
    </xf>
    <xf numFmtId="0" fontId="43" fillId="0" borderId="24" xfId="0" applyFont="1" applyBorder="1" applyAlignment="1">
      <alignment horizontal="center" vertical="center"/>
    </xf>
    <xf numFmtId="0" fontId="31" fillId="0" borderId="24" xfId="0" quotePrefix="1" applyFont="1" applyBorder="1" applyAlignment="1">
      <alignment horizontal="center" vertical="center" wrapText="1"/>
    </xf>
    <xf numFmtId="0" fontId="22" fillId="0" borderId="24" xfId="0" applyFont="1" applyBorder="1" applyAlignment="1">
      <alignment horizontal="center" vertical="center" wrapText="1"/>
    </xf>
    <xf numFmtId="0" fontId="23" fillId="0" borderId="24" xfId="0" applyFont="1" applyBorder="1" applyAlignment="1">
      <alignment horizontal="center" vertical="center"/>
    </xf>
    <xf numFmtId="0" fontId="23" fillId="0" borderId="24" xfId="0" applyFont="1" applyBorder="1"/>
    <xf numFmtId="164" fontId="31" fillId="0" borderId="24" xfId="0" applyNumberFormat="1" applyFont="1" applyBorder="1" applyAlignment="1">
      <alignment horizontal="center" vertical="center" wrapText="1"/>
    </xf>
    <xf numFmtId="0" fontId="31" fillId="0" borderId="24" xfId="0" quotePrefix="1" applyFont="1" applyBorder="1" applyAlignment="1">
      <alignment vertical="top" wrapText="1"/>
    </xf>
    <xf numFmtId="0" fontId="32" fillId="0" borderId="24" xfId="0" applyFont="1" applyBorder="1" applyAlignment="1">
      <alignment vertical="top" wrapText="1"/>
    </xf>
    <xf numFmtId="0" fontId="34" fillId="0" borderId="24" xfId="0" applyFont="1" applyBorder="1" applyAlignment="1">
      <alignment vertical="top" wrapText="1"/>
    </xf>
    <xf numFmtId="0" fontId="43" fillId="0" borderId="0" xfId="0" applyFont="1" applyAlignment="1">
      <alignment horizontal="center" vertical="center" wrapText="1"/>
    </xf>
    <xf numFmtId="0" fontId="44" fillId="0" borderId="24" xfId="0" applyFont="1" applyBorder="1" applyAlignment="1">
      <alignment horizontal="center" vertical="center"/>
    </xf>
    <xf numFmtId="0" fontId="44" fillId="0" borderId="24" xfId="0" applyFont="1" applyBorder="1" applyAlignment="1">
      <alignment vertical="top" wrapText="1"/>
    </xf>
    <xf numFmtId="0" fontId="44" fillId="0" borderId="24" xfId="0" applyFont="1" applyBorder="1" applyAlignment="1">
      <alignment horizontal="center" vertical="center" wrapText="1"/>
    </xf>
    <xf numFmtId="0" fontId="44" fillId="0" borderId="24" xfId="0" applyFont="1" applyBorder="1" applyAlignment="1">
      <alignment horizontal="left" vertical="top" wrapText="1"/>
    </xf>
    <xf numFmtId="0" fontId="22" fillId="0" borderId="24" xfId="0" applyFont="1" applyBorder="1" applyAlignment="1">
      <alignment horizontal="left" vertical="center" wrapText="1"/>
    </xf>
    <xf numFmtId="0" fontId="43" fillId="0" borderId="0" xfId="0" applyFont="1" applyAlignment="1">
      <alignment vertical="top" wrapText="1"/>
    </xf>
    <xf numFmtId="0" fontId="31" fillId="0" borderId="24" xfId="0" applyFont="1" applyBorder="1" applyAlignment="1">
      <alignment vertical="top"/>
    </xf>
    <xf numFmtId="0" fontId="43" fillId="0" borderId="10" xfId="0" applyFont="1" applyBorder="1" applyAlignment="1">
      <alignment vertical="top" wrapText="1"/>
    </xf>
    <xf numFmtId="0" fontId="31" fillId="0" borderId="24" xfId="0" applyFont="1" applyBorder="1" applyAlignment="1">
      <alignment vertical="center" wrapText="1"/>
    </xf>
    <xf numFmtId="0" fontId="31" fillId="0" borderId="10" xfId="0" applyFont="1" applyBorder="1" applyAlignment="1">
      <alignment vertical="center" wrapText="1"/>
    </xf>
    <xf numFmtId="0" fontId="43" fillId="0" borderId="24" xfId="0" applyFont="1" applyBorder="1" applyAlignment="1">
      <alignment vertical="top" wrapText="1"/>
    </xf>
    <xf numFmtId="0" fontId="43" fillId="0" borderId="24" xfId="0" applyFont="1" applyBorder="1" applyAlignment="1">
      <alignment horizontal="center" vertical="center" wrapText="1"/>
    </xf>
    <xf numFmtId="0" fontId="45" fillId="0" borderId="24" xfId="0" applyFont="1" applyBorder="1" applyAlignment="1">
      <alignment horizontal="center" vertical="center"/>
    </xf>
    <xf numFmtId="0" fontId="43" fillId="0" borderId="24" xfId="0" applyFont="1" applyBorder="1"/>
    <xf numFmtId="0" fontId="23" fillId="0" borderId="24" xfId="0" applyFont="1" applyBorder="1" applyAlignment="1">
      <alignment vertical="top" wrapText="1"/>
    </xf>
    <xf numFmtId="0" fontId="31" fillId="0" borderId="24" xfId="0" applyFont="1" applyBorder="1" applyAlignment="1">
      <alignment vertical="center"/>
    </xf>
    <xf numFmtId="164" fontId="31" fillId="0" borderId="24" xfId="0" applyNumberFormat="1" applyFont="1" applyBorder="1" applyAlignment="1">
      <alignment vertical="top" wrapText="1"/>
    </xf>
    <xf numFmtId="0" fontId="31" fillId="30" borderId="11" xfId="0" applyFont="1" applyFill="1" applyBorder="1" applyAlignment="1">
      <alignment horizontal="left" vertical="center"/>
    </xf>
    <xf numFmtId="0" fontId="31" fillId="0" borderId="24" xfId="0" applyFont="1" applyBorder="1" applyAlignment="1" applyProtection="1">
      <alignment horizontal="center" vertical="center" wrapText="1"/>
      <protection locked="0"/>
    </xf>
    <xf numFmtId="0" fontId="1" fillId="28" borderId="24" xfId="30" applyFont="1" applyFill="1" applyBorder="1" applyAlignment="1">
      <alignment horizontal="center" vertical="center"/>
    </xf>
    <xf numFmtId="49" fontId="1" fillId="28" borderId="24" xfId="30" applyNumberFormat="1" applyFont="1" applyFill="1" applyBorder="1" applyAlignment="1">
      <alignment horizontal="center" vertical="center"/>
    </xf>
    <xf numFmtId="0" fontId="1" fillId="29" borderId="24" xfId="30" quotePrefix="1" applyFont="1" applyFill="1" applyBorder="1" applyAlignment="1">
      <alignment vertical="top" wrapText="1"/>
    </xf>
    <xf numFmtId="0" fontId="1" fillId="29" borderId="24" xfId="30" quotePrefix="1" applyFont="1" applyFill="1" applyBorder="1" applyAlignment="1">
      <alignment horizontal="left" vertical="center" wrapText="1"/>
    </xf>
    <xf numFmtId="0" fontId="1" fillId="29" borderId="24" xfId="30" applyFont="1" applyFill="1" applyBorder="1" applyAlignment="1">
      <alignment horizontal="left" vertical="top" wrapText="1"/>
    </xf>
    <xf numFmtId="0" fontId="31" fillId="15" borderId="27" xfId="0" applyFont="1" applyFill="1" applyBorder="1" applyAlignment="1">
      <alignment vertical="center" wrapText="1"/>
    </xf>
    <xf numFmtId="0" fontId="31" fillId="15" borderId="28" xfId="0" applyFont="1" applyFill="1" applyBorder="1" applyAlignment="1">
      <alignment vertical="center" wrapText="1"/>
    </xf>
    <xf numFmtId="0" fontId="31" fillId="15" borderId="26" xfId="0" applyFont="1" applyFill="1" applyBorder="1" applyAlignment="1">
      <alignment horizontal="center" vertical="center" wrapText="1"/>
    </xf>
    <xf numFmtId="0" fontId="31" fillId="15" borderId="29" xfId="0" applyFont="1" applyFill="1" applyBorder="1" applyAlignment="1">
      <alignment horizontal="center" vertical="center" wrapText="1"/>
    </xf>
    <xf numFmtId="0" fontId="31" fillId="15" borderId="26" xfId="0" applyFont="1" applyFill="1" applyBorder="1" applyAlignment="1">
      <alignment horizontal="center" wrapText="1"/>
    </xf>
    <xf numFmtId="0" fontId="31" fillId="0" borderId="26" xfId="0" applyFont="1" applyBorder="1" applyAlignment="1">
      <alignment horizontal="center" vertical="center" wrapText="1"/>
    </xf>
    <xf numFmtId="0" fontId="32" fillId="0" borderId="26" xfId="0" applyFont="1" applyBorder="1" applyAlignment="1">
      <alignment horizontal="center" vertical="center" wrapText="1"/>
    </xf>
    <xf numFmtId="0" fontId="32" fillId="0" borderId="26" xfId="0" applyFont="1" applyBorder="1" applyAlignment="1">
      <alignment horizontal="center" vertical="center"/>
    </xf>
    <xf numFmtId="0" fontId="32" fillId="0" borderId="26" xfId="0" applyFont="1" applyBorder="1" applyAlignment="1">
      <alignment horizontal="left" vertical="top" wrapText="1"/>
    </xf>
    <xf numFmtId="0" fontId="32" fillId="0" borderId="26" xfId="0" applyFont="1" applyBorder="1" applyAlignment="1">
      <alignment horizontal="center" vertical="top" wrapText="1"/>
    </xf>
    <xf numFmtId="0" fontId="31" fillId="17" borderId="27" xfId="0" applyFont="1" applyFill="1" applyBorder="1" applyAlignment="1">
      <alignment horizontal="left" vertical="center"/>
    </xf>
    <xf numFmtId="0" fontId="31" fillId="18" borderId="27" xfId="0" applyFont="1" applyFill="1" applyBorder="1" applyAlignment="1">
      <alignment vertical="center"/>
    </xf>
    <xf numFmtId="0" fontId="31" fillId="22" borderId="28" xfId="0" applyFont="1" applyFill="1" applyBorder="1" applyAlignment="1">
      <alignment horizontal="center" vertical="center" wrapText="1"/>
    </xf>
    <xf numFmtId="0" fontId="31" fillId="21" borderId="27" xfId="0" applyFont="1" applyFill="1" applyBorder="1" applyAlignment="1">
      <alignment vertical="center"/>
    </xf>
    <xf numFmtId="0" fontId="31" fillId="21" borderId="27" xfId="0" applyFont="1" applyFill="1" applyBorder="1"/>
    <xf numFmtId="0" fontId="31" fillId="17" borderId="27" xfId="0" applyFont="1" applyFill="1" applyBorder="1" applyAlignment="1">
      <alignment horizontal="left" vertical="top"/>
    </xf>
    <xf numFmtId="0" fontId="44" fillId="18" borderId="28" xfId="0" applyFont="1" applyFill="1" applyBorder="1" applyAlignment="1">
      <alignment horizontal="left" vertical="center"/>
    </xf>
    <xf numFmtId="0" fontId="31" fillId="18" borderId="30" xfId="0" applyFont="1" applyFill="1" applyBorder="1" applyAlignment="1">
      <alignment vertical="center"/>
    </xf>
    <xf numFmtId="0" fontId="31" fillId="21" borderId="29" xfId="0" applyFont="1" applyFill="1" applyBorder="1" applyAlignment="1">
      <alignment vertical="center"/>
    </xf>
    <xf numFmtId="0" fontId="31" fillId="18" borderId="28" xfId="0" applyFont="1" applyFill="1" applyBorder="1" applyAlignment="1">
      <alignment vertical="center"/>
    </xf>
    <xf numFmtId="0" fontId="31" fillId="18" borderId="29" xfId="0" applyFont="1" applyFill="1" applyBorder="1" applyAlignment="1">
      <alignment vertical="center"/>
    </xf>
    <xf numFmtId="0" fontId="31" fillId="21" borderId="28" xfId="0" applyFont="1" applyFill="1" applyBorder="1" applyAlignment="1">
      <alignment vertical="center" wrapText="1"/>
    </xf>
    <xf numFmtId="0" fontId="31" fillId="17" borderId="30" xfId="0" applyFont="1" applyFill="1" applyBorder="1" applyAlignment="1">
      <alignment horizontal="left" vertical="center"/>
    </xf>
    <xf numFmtId="0" fontId="34" fillId="18" borderId="27" xfId="0" applyFont="1" applyFill="1" applyBorder="1" applyAlignment="1">
      <alignment horizontal="left" vertical="center"/>
    </xf>
    <xf numFmtId="0" fontId="31" fillId="21" borderId="30" xfId="0" applyFont="1" applyFill="1" applyBorder="1" applyAlignment="1">
      <alignment vertical="center"/>
    </xf>
    <xf numFmtId="0" fontId="31" fillId="17" borderId="29" xfId="0" applyFont="1" applyFill="1" applyBorder="1" applyAlignment="1">
      <alignment horizontal="left" vertical="center"/>
    </xf>
    <xf numFmtId="0" fontId="31" fillId="19" borderId="28" xfId="0" applyFont="1" applyFill="1" applyBorder="1" applyAlignment="1">
      <alignment horizontal="center" vertical="center" wrapText="1"/>
    </xf>
    <xf numFmtId="0" fontId="31" fillId="17" borderId="27" xfId="0" applyFont="1" applyFill="1" applyBorder="1" applyAlignment="1">
      <alignment vertical="center" wrapText="1"/>
    </xf>
    <xf numFmtId="0" fontId="31" fillId="17" borderId="28" xfId="0" applyFont="1" applyFill="1" applyBorder="1" applyAlignment="1">
      <alignment vertical="center" wrapText="1"/>
    </xf>
    <xf numFmtId="0" fontId="31" fillId="22" borderId="27" xfId="0" applyFont="1" applyFill="1" applyBorder="1" applyAlignment="1">
      <alignment horizontal="center" vertical="center" wrapText="1"/>
    </xf>
    <xf numFmtId="0" fontId="43" fillId="0" borderId="26" xfId="0" applyFont="1" applyBorder="1" applyAlignment="1">
      <alignment vertical="top" wrapText="1"/>
    </xf>
    <xf numFmtId="0" fontId="31" fillId="17" borderId="29" xfId="0" applyFont="1" applyFill="1" applyBorder="1" applyAlignment="1">
      <alignment vertical="center"/>
    </xf>
    <xf numFmtId="0" fontId="31" fillId="23" borderId="28" xfId="0" applyFont="1" applyFill="1" applyBorder="1" applyAlignment="1">
      <alignment vertical="center"/>
    </xf>
    <xf numFmtId="0" fontId="31" fillId="23" borderId="27" xfId="0" applyFont="1" applyFill="1" applyBorder="1" applyAlignment="1">
      <alignment horizontal="left" vertical="center"/>
    </xf>
    <xf numFmtId="0" fontId="31" fillId="23" borderId="28" xfId="0" applyFont="1" applyFill="1" applyBorder="1" applyAlignment="1">
      <alignment horizontal="left" vertical="center"/>
    </xf>
    <xf numFmtId="0" fontId="31" fillId="18" borderId="29" xfId="0" applyFont="1" applyFill="1" applyBorder="1" applyAlignment="1">
      <alignment vertical="top"/>
    </xf>
    <xf numFmtId="0" fontId="31" fillId="18" borderId="27" xfId="0" applyFont="1" applyFill="1" applyBorder="1" applyAlignment="1">
      <alignment vertical="top" wrapText="1"/>
    </xf>
    <xf numFmtId="0" fontId="31" fillId="18" borderId="28" xfId="0" applyFont="1" applyFill="1" applyBorder="1" applyAlignment="1">
      <alignment vertical="top" wrapText="1"/>
    </xf>
    <xf numFmtId="0" fontId="32" fillId="15" borderId="26" xfId="0" applyFont="1" applyFill="1" applyBorder="1" applyAlignment="1">
      <alignment horizontal="center" vertical="center" wrapText="1"/>
    </xf>
    <xf numFmtId="0" fontId="32" fillId="15" borderId="26" xfId="0" applyFont="1" applyFill="1" applyBorder="1" applyAlignment="1">
      <alignment horizontal="center" vertical="center"/>
    </xf>
    <xf numFmtId="0" fontId="32" fillId="15" borderId="26" xfId="0" applyFont="1" applyFill="1" applyBorder="1" applyAlignment="1">
      <alignment horizontal="left" vertical="top"/>
    </xf>
    <xf numFmtId="0" fontId="32" fillId="15" borderId="26" xfId="0" applyFont="1" applyFill="1" applyBorder="1" applyAlignment="1">
      <alignment horizontal="left" vertical="top" wrapText="1"/>
    </xf>
    <xf numFmtId="0" fontId="32" fillId="15" borderId="26" xfId="0" applyFont="1" applyFill="1" applyBorder="1" applyAlignment="1">
      <alignment horizontal="center" vertical="top" wrapText="1"/>
    </xf>
    <xf numFmtId="0" fontId="31" fillId="17" borderId="29" xfId="0" applyFont="1" applyFill="1" applyBorder="1" applyAlignment="1">
      <alignment horizontal="left" vertical="top"/>
    </xf>
    <xf numFmtId="0" fontId="31" fillId="0" borderId="28" xfId="0" applyFont="1" applyBorder="1" applyAlignment="1">
      <alignment horizontal="center" vertical="center" wrapText="1"/>
    </xf>
    <xf numFmtId="0" fontId="31" fillId="0" borderId="27" xfId="0" applyFont="1" applyBorder="1" applyAlignment="1">
      <alignment horizontal="center" vertical="center" wrapText="1"/>
    </xf>
    <xf numFmtId="0" fontId="31" fillId="26" borderId="27" xfId="0" applyFont="1" applyFill="1" applyBorder="1" applyAlignment="1">
      <alignment vertical="center"/>
    </xf>
    <xf numFmtId="0" fontId="31" fillId="24" borderId="27" xfId="0" applyFont="1" applyFill="1" applyBorder="1" applyAlignment="1">
      <alignment horizontal="left" vertical="center"/>
    </xf>
    <xf numFmtId="0" fontId="31" fillId="25" borderId="27" xfId="0" applyFont="1" applyFill="1" applyBorder="1" applyAlignment="1">
      <alignment horizontal="left" vertical="center"/>
    </xf>
    <xf numFmtId="0" fontId="31" fillId="24" borderId="29" xfId="0" applyFont="1" applyFill="1" applyBorder="1" applyAlignment="1">
      <alignment vertical="center"/>
    </xf>
    <xf numFmtId="0" fontId="31" fillId="24" borderId="27" xfId="0" applyFont="1" applyFill="1" applyBorder="1" applyAlignment="1">
      <alignment vertical="center"/>
    </xf>
    <xf numFmtId="0" fontId="31" fillId="21" borderId="27" xfId="0" applyFont="1" applyFill="1" applyBorder="1" applyAlignment="1">
      <alignment vertical="center" wrapText="1"/>
    </xf>
    <xf numFmtId="0" fontId="29" fillId="0" borderId="0" xfId="0" applyFont="1" applyAlignment="1">
      <alignment horizontal="left" vertical="top" wrapText="1"/>
    </xf>
    <xf numFmtId="0" fontId="31" fillId="18" borderId="28" xfId="0" applyFont="1" applyFill="1" applyBorder="1" applyAlignment="1">
      <alignment horizontal="left" vertical="center"/>
    </xf>
    <xf numFmtId="0" fontId="31" fillId="18" borderId="7" xfId="0" applyFont="1" applyFill="1" applyBorder="1" applyAlignment="1">
      <alignment horizontal="left" vertical="center"/>
    </xf>
    <xf numFmtId="0" fontId="31" fillId="18" borderId="29" xfId="0" applyFont="1" applyFill="1" applyBorder="1" applyAlignment="1">
      <alignment horizontal="left" vertical="center"/>
    </xf>
    <xf numFmtId="0" fontId="20" fillId="9" borderId="0" xfId="30" applyFont="1" applyFill="1" applyAlignment="1">
      <alignment horizontal="center" wrapText="1"/>
    </xf>
    <xf numFmtId="0" fontId="21" fillId="11" borderId="26" xfId="25" applyFont="1" applyFill="1" applyBorder="1" applyAlignment="1">
      <alignment horizontal="center" vertical="center" wrapText="1"/>
    </xf>
    <xf numFmtId="0" fontId="21" fillId="11" borderId="13" xfId="25" applyFont="1" applyFill="1" applyBorder="1" applyAlignment="1">
      <alignment horizontal="center" vertical="center" wrapText="1"/>
    </xf>
    <xf numFmtId="0" fontId="21" fillId="11" borderId="10" xfId="25" applyFont="1" applyFill="1" applyBorder="1" applyAlignment="1">
      <alignment horizontal="center" vertical="center" wrapText="1"/>
    </xf>
    <xf numFmtId="0" fontId="1" fillId="28" borderId="26" xfId="30" quotePrefix="1" applyFont="1" applyFill="1" applyBorder="1" applyAlignment="1">
      <alignment horizontal="left" vertical="top" wrapText="1"/>
    </xf>
    <xf numFmtId="0" fontId="1" fillId="28" borderId="13" xfId="30" quotePrefix="1" applyFont="1" applyFill="1" applyBorder="1" applyAlignment="1">
      <alignment horizontal="left" vertical="top" wrapText="1"/>
    </xf>
    <xf numFmtId="0" fontId="1" fillId="28" borderId="10" xfId="30" quotePrefix="1" applyFont="1" applyFill="1" applyBorder="1" applyAlignment="1">
      <alignment horizontal="left" vertical="top" wrapText="1"/>
    </xf>
    <xf numFmtId="0" fontId="1" fillId="29" borderId="26" xfId="30" applyFont="1" applyFill="1" applyBorder="1" applyAlignment="1">
      <alignment horizontal="left" vertical="top" wrapText="1"/>
    </xf>
    <xf numFmtId="0" fontId="40" fillId="29" borderId="13" xfId="30" applyFill="1" applyBorder="1" applyAlignment="1">
      <alignment horizontal="left" vertical="top" wrapText="1"/>
    </xf>
    <xf numFmtId="0" fontId="40" fillId="29" borderId="10" xfId="30" applyFill="1" applyBorder="1" applyAlignment="1">
      <alignment horizontal="left" vertical="top" wrapText="1"/>
    </xf>
    <xf numFmtId="0" fontId="40" fillId="29" borderId="26" xfId="30" applyFill="1" applyBorder="1" applyAlignment="1">
      <alignment horizontal="center" vertical="center" wrapText="1"/>
    </xf>
    <xf numFmtId="0" fontId="40" fillId="29" borderId="13" xfId="30" applyFill="1" applyBorder="1" applyAlignment="1">
      <alignment horizontal="center" vertical="center" wrapText="1"/>
    </xf>
    <xf numFmtId="0" fontId="40" fillId="29" borderId="10" xfId="30" applyFill="1" applyBorder="1" applyAlignment="1">
      <alignment horizontal="center" vertical="center" wrapText="1"/>
    </xf>
    <xf numFmtId="0" fontId="1" fillId="29" borderId="26" xfId="30" quotePrefix="1" applyFont="1" applyFill="1" applyBorder="1" applyAlignment="1">
      <alignment horizontal="left" vertical="center" wrapText="1"/>
    </xf>
    <xf numFmtId="0" fontId="40" fillId="29" borderId="13" xfId="30" applyFill="1" applyBorder="1" applyAlignment="1">
      <alignment horizontal="left" vertical="center" wrapText="1"/>
    </xf>
    <xf numFmtId="0" fontId="40" fillId="29" borderId="26" xfId="30" applyFill="1" applyBorder="1" applyAlignment="1">
      <alignment horizontal="left" vertical="center" wrapText="1"/>
    </xf>
    <xf numFmtId="0" fontId="1" fillId="29" borderId="26" xfId="30" quotePrefix="1" applyFont="1" applyFill="1" applyBorder="1" applyAlignment="1">
      <alignment horizontal="left" vertical="top" wrapText="1"/>
    </xf>
    <xf numFmtId="0" fontId="40" fillId="29" borderId="26" xfId="30" applyFill="1" applyBorder="1" applyAlignment="1">
      <alignment horizontal="left" vertical="top" wrapText="1"/>
    </xf>
    <xf numFmtId="0" fontId="21" fillId="11" borderId="26" xfId="25" quotePrefix="1" applyFont="1" applyFill="1" applyBorder="1" applyAlignment="1">
      <alignment horizontal="center" vertical="center" wrapText="1"/>
    </xf>
    <xf numFmtId="0" fontId="21" fillId="11" borderId="10" xfId="25" quotePrefix="1" applyFont="1" applyFill="1" applyBorder="1" applyAlignment="1">
      <alignment horizontal="center" vertical="center" wrapText="1"/>
    </xf>
    <xf numFmtId="0" fontId="1" fillId="29" borderId="10" xfId="30" quotePrefix="1" applyFont="1" applyFill="1" applyBorder="1" applyAlignment="1">
      <alignment horizontal="left" vertical="top" wrapText="1"/>
    </xf>
    <xf numFmtId="0" fontId="40" fillId="9" borderId="0" xfId="30" applyFill="1" applyAlignment="1">
      <alignment horizontal="left"/>
    </xf>
    <xf numFmtId="0" fontId="1" fillId="29" borderId="26" xfId="30" quotePrefix="1" applyFont="1" applyFill="1" applyBorder="1" applyAlignment="1">
      <alignment horizontal="center" vertical="center" wrapText="1"/>
    </xf>
    <xf numFmtId="0" fontId="29" fillId="0" borderId="0" xfId="0" applyFont="1" applyAlignment="1">
      <alignment horizontal="left" vertical="top" wrapText="1"/>
    </xf>
    <xf numFmtId="0" fontId="28" fillId="13" borderId="0" xfId="0" applyFont="1" applyFill="1" applyAlignment="1">
      <alignment horizontal="center" vertical="top"/>
    </xf>
    <xf numFmtId="0" fontId="27" fillId="0" borderId="0" xfId="0" applyFont="1" applyAlignment="1">
      <alignment horizontal="left" vertical="top" wrapText="1"/>
    </xf>
    <xf numFmtId="0" fontId="27" fillId="0" borderId="0" xfId="0" applyFont="1" applyAlignment="1">
      <alignment horizontal="left" vertical="center" wrapText="1"/>
    </xf>
    <xf numFmtId="0" fontId="26" fillId="0" borderId="0" xfId="0" applyFont="1" applyAlignment="1">
      <alignment horizontal="left"/>
    </xf>
    <xf numFmtId="0" fontId="27" fillId="12" borderId="0" xfId="0" applyFont="1" applyFill="1" applyAlignment="1">
      <alignment horizontal="center" vertical="top" wrapText="1"/>
    </xf>
    <xf numFmtId="0" fontId="27" fillId="14" borderId="0" xfId="0" applyFont="1" applyFill="1" applyAlignment="1">
      <alignment horizontal="left" vertical="top" wrapText="1"/>
    </xf>
    <xf numFmtId="0" fontId="31" fillId="15" borderId="23" xfId="0" applyFont="1" applyFill="1" applyBorder="1" applyAlignment="1">
      <alignment horizontal="center" vertical="center" wrapText="1"/>
    </xf>
    <xf numFmtId="0" fontId="31" fillId="15" borderId="28" xfId="0" applyFont="1" applyFill="1" applyBorder="1" applyAlignment="1">
      <alignment horizontal="center" vertical="center" wrapText="1"/>
    </xf>
    <xf numFmtId="0" fontId="31" fillId="18" borderId="23" xfId="0" applyFont="1" applyFill="1" applyBorder="1" applyAlignment="1">
      <alignment horizontal="left" vertical="center"/>
    </xf>
    <xf numFmtId="0" fontId="31" fillId="18" borderId="27" xfId="0" applyFont="1" applyFill="1" applyBorder="1" applyAlignment="1">
      <alignment horizontal="left" vertical="center"/>
    </xf>
    <xf numFmtId="0" fontId="31" fillId="18" borderId="28" xfId="0" applyFont="1" applyFill="1" applyBorder="1" applyAlignment="1">
      <alignment horizontal="left" vertical="center"/>
    </xf>
    <xf numFmtId="0" fontId="31" fillId="21" borderId="23" xfId="0" applyFont="1" applyFill="1" applyBorder="1" applyAlignment="1">
      <alignment horizontal="left" vertical="center"/>
    </xf>
    <xf numFmtId="0" fontId="31" fillId="21" borderId="28" xfId="0" applyFont="1" applyFill="1" applyBorder="1" applyAlignment="1">
      <alignment horizontal="left" vertical="center"/>
    </xf>
    <xf numFmtId="0" fontId="31" fillId="21" borderId="27" xfId="0" applyFont="1" applyFill="1" applyBorder="1" applyAlignment="1">
      <alignment horizontal="left" vertical="center"/>
    </xf>
    <xf numFmtId="0" fontId="31" fillId="18" borderId="7" xfId="0" applyFont="1" applyFill="1" applyBorder="1" applyAlignment="1">
      <alignment horizontal="left" vertical="center"/>
    </xf>
    <xf numFmtId="0" fontId="31" fillId="18" borderId="11" xfId="0" applyFont="1" applyFill="1" applyBorder="1" applyAlignment="1">
      <alignment horizontal="left" vertical="center"/>
    </xf>
    <xf numFmtId="0" fontId="31" fillId="18" borderId="30" xfId="0" applyFont="1" applyFill="1" applyBorder="1" applyAlignment="1">
      <alignment horizontal="left" vertical="center"/>
    </xf>
    <xf numFmtId="0" fontId="31" fillId="0" borderId="23" xfId="0" applyFont="1" applyBorder="1" applyAlignment="1">
      <alignment horizontal="left" vertical="center" wrapText="1"/>
    </xf>
    <xf numFmtId="0" fontId="31" fillId="0" borderId="28" xfId="0" applyFont="1" applyBorder="1" applyAlignment="1">
      <alignment horizontal="left" vertical="center" wrapText="1"/>
    </xf>
    <xf numFmtId="0" fontId="31" fillId="18" borderId="29" xfId="0" applyFont="1" applyFill="1" applyBorder="1" applyAlignment="1">
      <alignment horizontal="left" vertical="top" wrapText="1"/>
    </xf>
    <xf numFmtId="0" fontId="31" fillId="18" borderId="27" xfId="0" applyFont="1" applyFill="1" applyBorder="1" applyAlignment="1">
      <alignment horizontal="left" vertical="top" wrapText="1"/>
    </xf>
    <xf numFmtId="0" fontId="31" fillId="23" borderId="25" xfId="0" applyFont="1" applyFill="1" applyBorder="1" applyAlignment="1">
      <alignment horizontal="left" vertical="center"/>
    </xf>
    <xf numFmtId="0" fontId="31" fillId="23" borderId="28" xfId="0" applyFont="1" applyFill="1" applyBorder="1" applyAlignment="1">
      <alignment horizontal="left" vertical="center"/>
    </xf>
    <xf numFmtId="0" fontId="23" fillId="20" borderId="13" xfId="0" applyFont="1" applyFill="1" applyBorder="1" applyAlignment="1">
      <alignment horizontal="center" wrapText="1"/>
    </xf>
    <xf numFmtId="0" fontId="31" fillId="21" borderId="23" xfId="0" applyFont="1" applyFill="1" applyBorder="1" applyAlignment="1">
      <alignment horizontal="left" vertical="center" wrapText="1"/>
    </xf>
    <xf numFmtId="0" fontId="31" fillId="21" borderId="27" xfId="0" applyFont="1" applyFill="1" applyBorder="1" applyAlignment="1">
      <alignment horizontal="left" vertical="center" wrapText="1"/>
    </xf>
    <xf numFmtId="0" fontId="31" fillId="18" borderId="29" xfId="0" applyFont="1" applyFill="1" applyBorder="1" applyAlignment="1">
      <alignment horizontal="left" vertical="center" wrapText="1"/>
    </xf>
    <xf numFmtId="0" fontId="31" fillId="18" borderId="11" xfId="0" applyFont="1" applyFill="1" applyBorder="1" applyAlignment="1">
      <alignment horizontal="left" vertical="center" wrapText="1"/>
    </xf>
    <xf numFmtId="0" fontId="31" fillId="18" borderId="27" xfId="0" applyFont="1" applyFill="1" applyBorder="1" applyAlignment="1">
      <alignment horizontal="left" vertical="center" wrapText="1"/>
    </xf>
    <xf numFmtId="0" fontId="31" fillId="18" borderId="23" xfId="0" applyFont="1" applyFill="1" applyBorder="1" applyAlignment="1">
      <alignment horizontal="left" vertical="center" wrapText="1"/>
    </xf>
    <xf numFmtId="0" fontId="31" fillId="18" borderId="29" xfId="0" applyFont="1" applyFill="1" applyBorder="1" applyAlignment="1">
      <alignment horizontal="left" vertical="center"/>
    </xf>
    <xf numFmtId="0" fontId="31" fillId="18" borderId="0" xfId="0" applyFont="1" applyFill="1" applyAlignment="1">
      <alignment horizontal="left" vertical="center"/>
    </xf>
    <xf numFmtId="0" fontId="31" fillId="18" borderId="19" xfId="0" applyFont="1" applyFill="1" applyBorder="1" applyAlignment="1">
      <alignment horizontal="left" vertical="center"/>
    </xf>
    <xf numFmtId="0" fontId="31" fillId="17" borderId="29" xfId="0" applyFont="1" applyFill="1" applyBorder="1" applyAlignment="1">
      <alignment horizontal="left" vertical="center" wrapText="1"/>
    </xf>
    <xf numFmtId="0" fontId="31" fillId="17" borderId="11" xfId="0" applyFont="1" applyFill="1" applyBorder="1" applyAlignment="1">
      <alignment horizontal="left" vertical="center" wrapText="1"/>
    </xf>
    <xf numFmtId="0" fontId="31" fillId="21" borderId="29" xfId="0" applyFont="1" applyFill="1" applyBorder="1" applyAlignment="1">
      <alignment horizontal="left" vertical="center"/>
    </xf>
    <xf numFmtId="0" fontId="31" fillId="21" borderId="11" xfId="0" applyFont="1" applyFill="1" applyBorder="1" applyAlignment="1">
      <alignment horizontal="left" vertical="center"/>
    </xf>
    <xf numFmtId="0" fontId="31" fillId="17" borderId="27" xfId="0" applyFont="1" applyFill="1" applyBorder="1" applyAlignment="1">
      <alignment horizontal="left" vertical="center" wrapText="1"/>
    </xf>
    <xf numFmtId="0" fontId="31" fillId="21" borderId="28" xfId="0" applyFont="1" applyFill="1" applyBorder="1" applyAlignment="1">
      <alignment horizontal="left" vertical="center" wrapText="1"/>
    </xf>
    <xf numFmtId="0" fontId="23" fillId="0" borderId="0" xfId="0" applyFont="1" applyAlignment="1"/>
    <xf numFmtId="0" fontId="31" fillId="0" borderId="23" xfId="0" applyFont="1" applyBorder="1" applyAlignment="1">
      <alignment vertical="center" wrapText="1"/>
    </xf>
    <xf numFmtId="0" fontId="31" fillId="0" borderId="28" xfId="0" applyFont="1" applyBorder="1" applyAlignment="1">
      <alignment vertical="center" wrapText="1"/>
    </xf>
    <xf numFmtId="0" fontId="31" fillId="15" borderId="27" xfId="0" applyFont="1" applyFill="1" applyBorder="1" applyAlignment="1">
      <alignment horizontal="center" vertical="center" wrapText="1"/>
    </xf>
    <xf numFmtId="0" fontId="31" fillId="0" borderId="27" xfId="0" applyFont="1" applyBorder="1" applyAlignment="1">
      <alignment horizontal="left" vertical="center" wrapText="1"/>
    </xf>
    <xf numFmtId="0" fontId="41" fillId="0" borderId="23" xfId="0" applyFont="1" applyBorder="1" applyAlignment="1">
      <alignment horizontal="left" vertical="center" wrapText="1"/>
    </xf>
    <xf numFmtId="0" fontId="41" fillId="0" borderId="28" xfId="0" applyFont="1" applyBorder="1" applyAlignment="1">
      <alignment horizontal="left" vertical="center" wrapText="1"/>
    </xf>
    <xf numFmtId="0" fontId="31" fillId="0" borderId="23" xfId="0" applyFont="1" applyBorder="1" applyAlignment="1">
      <alignment horizontal="left" vertical="top" wrapText="1"/>
    </xf>
    <xf numFmtId="0" fontId="31" fillId="0" borderId="28" xfId="0" applyFont="1" applyBorder="1" applyAlignment="1">
      <alignment horizontal="left" vertical="top" wrapText="1"/>
    </xf>
    <xf numFmtId="0" fontId="41" fillId="0" borderId="23" xfId="0" applyFont="1" applyBorder="1" applyAlignment="1">
      <alignment vertical="center" wrapText="1"/>
    </xf>
    <xf numFmtId="0" fontId="41" fillId="0" borderId="28" xfId="0" applyFont="1" applyBorder="1" applyAlignment="1">
      <alignment vertical="center" wrapText="1"/>
    </xf>
    <xf numFmtId="0" fontId="27" fillId="12" borderId="0" xfId="0" applyFont="1" applyFill="1" applyAlignment="1">
      <alignment horizontal="left" vertical="top" wrapText="1"/>
    </xf>
  </cellXfs>
  <cellStyles count="31">
    <cellStyle name="Accent 1 5" xfId="1" xr:uid="{00000000-0005-0000-0000-000000000000}"/>
    <cellStyle name="Accent 2 6" xfId="2" xr:uid="{00000000-0005-0000-0000-000001000000}"/>
    <cellStyle name="Accent 3 7" xfId="3" xr:uid="{00000000-0005-0000-0000-000002000000}"/>
    <cellStyle name="Accent 4" xfId="4" xr:uid="{00000000-0005-0000-0000-000003000000}"/>
    <cellStyle name="Bad 8" xfId="5" xr:uid="{00000000-0005-0000-0000-000004000000}"/>
    <cellStyle name="Commentaire 2" xfId="6" xr:uid="{00000000-0005-0000-0000-000005000000}"/>
    <cellStyle name="Error 9" xfId="7" xr:uid="{00000000-0005-0000-0000-000006000000}"/>
    <cellStyle name="Footnote 10" xfId="8" xr:uid="{00000000-0005-0000-0000-000007000000}"/>
    <cellStyle name="Good 11" xfId="9" xr:uid="{00000000-0005-0000-0000-000008000000}"/>
    <cellStyle name="Heading (user) 12" xfId="10" xr:uid="{00000000-0005-0000-0000-000009000000}"/>
    <cellStyle name="Heading 1 13" xfId="11" xr:uid="{00000000-0005-0000-0000-00000A000000}"/>
    <cellStyle name="Heading 2 14" xfId="12" xr:uid="{00000000-0005-0000-0000-00000B000000}"/>
    <cellStyle name="Hyperlink 15" xfId="13" xr:uid="{00000000-0005-0000-0000-00000C000000}"/>
    <cellStyle name="Insatisfaisant" xfId="29" builtinId="27"/>
    <cellStyle name="Lien hypertexte 2" xfId="14" xr:uid="{00000000-0005-0000-0000-00000E000000}"/>
    <cellStyle name="Lien hypertexte 2 2" xfId="15" xr:uid="{00000000-0005-0000-0000-00000F000000}"/>
    <cellStyle name="Neutral 16" xfId="16" xr:uid="{00000000-0005-0000-0000-000010000000}"/>
    <cellStyle name="Normal" xfId="0" builtinId="0"/>
    <cellStyle name="Normal 2" xfId="17" xr:uid="{00000000-0005-0000-0000-000012000000}"/>
    <cellStyle name="Normal 2 2" xfId="18" xr:uid="{00000000-0005-0000-0000-000013000000}"/>
    <cellStyle name="Normal 2 2 2" xfId="19" xr:uid="{00000000-0005-0000-0000-000014000000}"/>
    <cellStyle name="Normal 2 3" xfId="20" xr:uid="{00000000-0005-0000-0000-000015000000}"/>
    <cellStyle name="Normal 2 3 2" xfId="21" xr:uid="{00000000-0005-0000-0000-000016000000}"/>
    <cellStyle name="Normal 3" xfId="22" xr:uid="{00000000-0005-0000-0000-000017000000}"/>
    <cellStyle name="Normal 4" xfId="23" xr:uid="{00000000-0005-0000-0000-000018000000}"/>
    <cellStyle name="Normal 4 2" xfId="24" xr:uid="{00000000-0005-0000-0000-000019000000}"/>
    <cellStyle name="Normal 5" xfId="25" xr:uid="{00000000-0005-0000-0000-00001A000000}"/>
    <cellStyle name="Normal 6" xfId="30" xr:uid="{70C7CEF6-A8F2-43C3-8E33-91DD1D7ECF78}"/>
    <cellStyle name="Status 17" xfId="26" xr:uid="{00000000-0005-0000-0000-00001B000000}"/>
    <cellStyle name="Text 18" xfId="27" xr:uid="{00000000-0005-0000-0000-00001C000000}"/>
    <cellStyle name="Warning 19" xfId="28" xr:uid="{00000000-0005-0000-0000-00001D000000}"/>
  </cellStyles>
  <dxfs count="0"/>
  <tableStyles count="0" defaultTableStyle="TableStyleMedium2" defaultPivotStyle="PivotStyleLight16"/>
  <colors>
    <mruColors>
      <color rgb="FFF5BDDE"/>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736788</xdr:colOff>
      <xdr:row>12</xdr:row>
      <xdr:rowOff>46130</xdr:rowOff>
    </xdr:from>
    <xdr:to>
      <xdr:col>4</xdr:col>
      <xdr:colOff>3810000</xdr:colOff>
      <xdr:row>18</xdr:row>
      <xdr:rowOff>161489</xdr:rowOff>
    </xdr:to>
    <xdr:sp macro="" textlink="">
      <xdr:nvSpPr>
        <xdr:cNvPr id="2" name="AutoShape 13" descr="[NOM COMITE (A RENSEIGNER DANS &quot;FICHIER&quot;/&quot;PROPRIETE&quot;/&quot;PERSONNALISATION&quot;)] N°[NUM]&#10;&#10;Compte-rendu – [jj/mm/aaaa]&#10;">
          <a:extLst>
            <a:ext uri="{FF2B5EF4-FFF2-40B4-BE49-F238E27FC236}">
              <a16:creationId xmlns:a16="http://schemas.microsoft.com/office/drawing/2014/main" id="{10870B8C-9929-471C-912B-B40E89B7F21F}"/>
            </a:ext>
          </a:extLst>
        </xdr:cNvPr>
        <xdr:cNvSpPr>
          <a:spLocks noChangeArrowheads="1"/>
        </xdr:cNvSpPr>
      </xdr:nvSpPr>
      <xdr:spPr bwMode="auto">
        <a:xfrm>
          <a:off x="933638" y="2262280"/>
          <a:ext cx="14909612" cy="1340909"/>
        </a:xfrm>
        <a:prstGeom prst="roundRect">
          <a:avLst>
            <a:gd name="adj" fmla="val 16667"/>
          </a:avLst>
        </a:prstGeom>
        <a:noFill/>
        <a:ln>
          <a:headEnd/>
          <a:tailEnd/>
        </a:ln>
      </xdr:spPr>
      <xdr:style>
        <a:lnRef idx="2">
          <a:schemeClr val="accent1"/>
        </a:lnRef>
        <a:fillRef idx="1">
          <a:schemeClr val="lt1"/>
        </a:fillRef>
        <a:effectRef idx="0">
          <a:schemeClr val="accent1"/>
        </a:effectRef>
        <a:fontRef idx="minor">
          <a:schemeClr val="dk1"/>
        </a:fontRef>
      </xdr:style>
      <xdr:txBody>
        <a:bodyPr/>
        <a:lstStyle/>
        <a:p>
          <a:pPr>
            <a:defRPr/>
          </a:pPr>
          <a:endParaRPr lang="fr-FR"/>
        </a:p>
      </xdr:txBody>
    </xdr:sp>
    <xdr:clientData/>
  </xdr:twoCellAnchor>
  <xdr:oneCellAnchor>
    <xdr:from>
      <xdr:col>3</xdr:col>
      <xdr:colOff>3683000</xdr:colOff>
      <xdr:row>1</xdr:row>
      <xdr:rowOff>105834</xdr:rowOff>
    </xdr:from>
    <xdr:ext cx="1595653" cy="533400"/>
    <xdr:pic>
      <xdr:nvPicPr>
        <xdr:cNvPr id="3" name="Picture 7" descr="AIFE-Agence">
          <a:extLst>
            <a:ext uri="{FF2B5EF4-FFF2-40B4-BE49-F238E27FC236}">
              <a16:creationId xmlns:a16="http://schemas.microsoft.com/office/drawing/2014/main" id="{F3991E1C-30AC-4DEB-9DD0-AA8D4A283EDD}"/>
            </a:ext>
          </a:extLst>
        </xdr:cNvPr>
        <xdr:cNvPicPr>
          <a:picLocks noChangeAspect="1" noChangeArrowheads="1"/>
        </xdr:cNvPicPr>
      </xdr:nvPicPr>
      <xdr:blipFill>
        <a:blip xmlns:r="http://schemas.openxmlformats.org/officeDocument/2006/relationships" r:embed="rId1"/>
        <a:stretch/>
      </xdr:blipFill>
      <xdr:spPr bwMode="auto">
        <a:xfrm>
          <a:off x="7905750" y="296334"/>
          <a:ext cx="1595653" cy="533400"/>
        </a:xfrm>
        <a:prstGeom prst="rect">
          <a:avLst/>
        </a:prstGeom>
        <a:solidFill>
          <a:srgbClr val="FFFFFF"/>
        </a:solidFill>
        <a:ln w="9525">
          <a:noFill/>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0</xdr:rowOff>
    </xdr:from>
    <xdr:to>
      <xdr:col>5</xdr:col>
      <xdr:colOff>359</xdr:colOff>
      <xdr:row>5</xdr:row>
      <xdr:rowOff>113040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bwMode="auto">
        <a:xfrm>
          <a:off x="3244680" y="866520"/>
          <a:ext cx="360" cy="303480"/>
        </a:xfrm>
        <a:prstGeom prst="rect">
          <a:avLst/>
        </a:prstGeom>
        <a:noFill/>
        <a:ln>
          <a:noFill/>
          <a:miter/>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bwMode="auto">
        <a:xfrm>
          <a:off x="3555720" y="866520"/>
          <a:ext cx="360" cy="303480"/>
        </a:xfrm>
        <a:prstGeom prst="rect">
          <a:avLst/>
        </a:prstGeom>
        <a:noFill/>
        <a:ln>
          <a:noFill/>
          <a:miter/>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bwMode="auto">
        <a:xfrm>
          <a:off x="3871800" y="866520"/>
          <a:ext cx="360" cy="30348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0</xdr:colOff>
      <xdr:row>4</xdr:row>
      <xdr:rowOff>0</xdr:rowOff>
    </xdr:from>
    <xdr:to>
      <xdr:col>5</xdr:col>
      <xdr:colOff>359</xdr:colOff>
      <xdr:row>5</xdr:row>
      <xdr:rowOff>113040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bwMode="auto">
        <a:xfrm>
          <a:off x="3244680" y="866520"/>
          <a:ext cx="360" cy="30348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6" name="CustomShape 1">
          <a:extLst>
            <a:ext uri="{FF2B5EF4-FFF2-40B4-BE49-F238E27FC236}">
              <a16:creationId xmlns:a16="http://schemas.microsoft.com/office/drawing/2014/main" id="{00000000-0008-0000-0100-000006000000}"/>
            </a:ext>
          </a:extLst>
        </xdr:cNvPr>
        <xdr:cNvSpPr/>
      </xdr:nvSpPr>
      <xdr:spPr bwMode="auto">
        <a:xfrm>
          <a:off x="3555720" y="866520"/>
          <a:ext cx="360" cy="303480"/>
        </a:xfrm>
        <a:prstGeom prst="rect">
          <a:avLst/>
        </a:prstGeom>
        <a:noFill/>
        <a:ln>
          <a:noFill/>
          <a:round/>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bwMode="auto">
        <a:xfrm>
          <a:off x="3871800" y="866520"/>
          <a:ext cx="360" cy="303480"/>
        </a:xfrm>
        <a:prstGeom prst="rect">
          <a:avLst/>
        </a:prstGeom>
        <a:noFill/>
        <a:ln>
          <a:noFill/>
          <a:miter/>
        </a:ln>
      </xdr:spPr>
      <xdr:style>
        <a:lnRef idx="0">
          <a:srgbClr val="000000"/>
        </a:lnRef>
        <a:fillRef idx="0">
          <a:srgbClr val="000000"/>
        </a:fillRef>
        <a:effectRef idx="0">
          <a:srgbClr val="000000"/>
        </a:effectRef>
        <a:fontRef idx="minor"/>
      </xdr:style>
    </xdr:sp>
    <xdr:clientData/>
  </xdr:twoCellAnchor>
  <xdr:twoCellAnchor>
    <xdr:from>
      <xdr:col>1</xdr:col>
      <xdr:colOff>57000</xdr:colOff>
      <xdr:row>1</xdr:row>
      <xdr:rowOff>79365</xdr:rowOff>
    </xdr:from>
    <xdr:to>
      <xdr:col>3</xdr:col>
      <xdr:colOff>447675</xdr:colOff>
      <xdr:row>5</xdr:row>
      <xdr:rowOff>104775</xdr:rowOff>
    </xdr:to>
    <xdr:pic>
      <xdr:nvPicPr>
        <xdr:cNvPr id="8" name="Image 13">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stretch/>
      </xdr:blipFill>
      <xdr:spPr bwMode="auto">
        <a:xfrm>
          <a:off x="799950" y="269865"/>
          <a:ext cx="1552725" cy="892185"/>
        </a:xfrm>
        <a:prstGeom prst="rect">
          <a:avLst/>
        </a:prstGeom>
        <a:ln>
          <a:noFill/>
          <a:miter/>
        </a:ln>
      </xdr:spPr>
    </xdr:pic>
    <xdr:clientData/>
  </xdr:twoCellAnchor>
  <xdr:twoCellAnchor editAs="oneCell">
    <xdr:from>
      <xdr:col>1</xdr:col>
      <xdr:colOff>561975</xdr:colOff>
      <xdr:row>19</xdr:row>
      <xdr:rowOff>342900</xdr:rowOff>
    </xdr:from>
    <xdr:to>
      <xdr:col>6</xdr:col>
      <xdr:colOff>314323</xdr:colOff>
      <xdr:row>31</xdr:row>
      <xdr:rowOff>33491</xdr:rowOff>
    </xdr:to>
    <xdr:pic>
      <xdr:nvPicPr>
        <xdr:cNvPr id="11" name="Imag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stretch/>
      </xdr:blipFill>
      <xdr:spPr bwMode="auto">
        <a:xfrm>
          <a:off x="1304925" y="4781550"/>
          <a:ext cx="2657475" cy="192896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107B8-8309-44D0-9675-5FCE3119891C}">
  <dimension ref="A1:L46"/>
  <sheetViews>
    <sheetView zoomScale="60" zoomScaleNormal="60" workbookViewId="0">
      <selection activeCell="C23" sqref="C23:C25"/>
    </sheetView>
  </sheetViews>
  <sheetFormatPr baseColWidth="10" defaultColWidth="11.453125" defaultRowHeight="14.5"/>
  <cols>
    <col min="1" max="1" width="2.81640625" style="114" customWidth="1"/>
    <col min="2" max="2" width="11.453125" style="118"/>
    <col min="3" max="3" width="46.1796875" style="118" customWidth="1"/>
    <col min="4" max="4" width="111.81640625" style="118" customWidth="1"/>
    <col min="5" max="5" width="54.7265625" style="118" customWidth="1"/>
    <col min="6" max="8" width="72.1796875" style="118" customWidth="1"/>
    <col min="9" max="12" width="15.81640625" style="118" customWidth="1"/>
    <col min="13" max="16384" width="11.453125" style="118"/>
  </cols>
  <sheetData>
    <row r="1" spans="2:12" s="114" customFormat="1" ht="15" thickBot="1"/>
    <row r="2" spans="2:12">
      <c r="B2" s="115"/>
      <c r="C2" s="116"/>
      <c r="D2" s="116"/>
      <c r="E2" s="116"/>
      <c r="F2" s="116"/>
      <c r="G2" s="116"/>
      <c r="H2" s="116"/>
      <c r="I2" s="117"/>
    </row>
    <row r="3" spans="2:12">
      <c r="B3" s="119"/>
      <c r="I3" s="120"/>
    </row>
    <row r="4" spans="2:12">
      <c r="B4" s="119"/>
      <c r="I4" s="120"/>
    </row>
    <row r="5" spans="2:12">
      <c r="B5" s="119"/>
      <c r="I5" s="120"/>
    </row>
    <row r="6" spans="2:12">
      <c r="B6" s="119"/>
      <c r="I6" s="120"/>
    </row>
    <row r="7" spans="2:12">
      <c r="B7" s="119"/>
      <c r="I7" s="120"/>
    </row>
    <row r="8" spans="2:12">
      <c r="B8" s="119"/>
      <c r="C8" s="121" t="s">
        <v>0</v>
      </c>
      <c r="D8" s="121"/>
      <c r="E8" s="122"/>
      <c r="F8" s="122"/>
      <c r="I8" s="120"/>
    </row>
    <row r="9" spans="2:12">
      <c r="B9" s="119"/>
      <c r="C9" s="118" t="s">
        <v>1</v>
      </c>
      <c r="I9" s="120"/>
    </row>
    <row r="10" spans="2:12">
      <c r="B10" s="119"/>
      <c r="C10" s="118" t="s">
        <v>2</v>
      </c>
      <c r="I10" s="120"/>
    </row>
    <row r="11" spans="2:12">
      <c r="B11" s="119"/>
      <c r="I11" s="120"/>
    </row>
    <row r="12" spans="2:12">
      <c r="B12" s="119"/>
      <c r="I12" s="120"/>
    </row>
    <row r="13" spans="2:12">
      <c r="B13" s="119"/>
      <c r="I13" s="120"/>
    </row>
    <row r="14" spans="2:12" ht="8.15" customHeight="1">
      <c r="B14" s="119"/>
      <c r="I14" s="120"/>
    </row>
    <row r="15" spans="2:12" ht="14.5" customHeight="1">
      <c r="B15" s="119"/>
      <c r="C15" s="250" t="s">
        <v>3</v>
      </c>
      <c r="D15" s="250"/>
      <c r="E15" s="250"/>
      <c r="F15" s="123"/>
      <c r="G15" s="123"/>
      <c r="H15" s="123"/>
      <c r="I15" s="124"/>
      <c r="J15" s="123"/>
      <c r="K15" s="123"/>
      <c r="L15" s="123"/>
    </row>
    <row r="16" spans="2:12" ht="14.5" customHeight="1">
      <c r="B16" s="119"/>
      <c r="C16" s="250"/>
      <c r="D16" s="250"/>
      <c r="E16" s="250"/>
      <c r="F16" s="123"/>
      <c r="G16" s="123"/>
      <c r="H16" s="123"/>
      <c r="I16" s="124"/>
      <c r="J16" s="123"/>
      <c r="K16" s="123"/>
      <c r="L16" s="123"/>
    </row>
    <row r="17" spans="2:12" ht="30.65" customHeight="1">
      <c r="B17" s="119"/>
      <c r="C17" s="250"/>
      <c r="D17" s="250"/>
      <c r="E17" s="250"/>
      <c r="F17" s="123"/>
      <c r="G17" s="123"/>
      <c r="H17" s="123"/>
      <c r="I17" s="124"/>
      <c r="J17" s="123"/>
      <c r="K17" s="123"/>
      <c r="L17" s="123"/>
    </row>
    <row r="18" spans="2:12">
      <c r="B18" s="119"/>
      <c r="I18" s="120"/>
    </row>
    <row r="19" spans="2:12">
      <c r="B19" s="119"/>
      <c r="I19" s="120"/>
    </row>
    <row r="20" spans="2:12">
      <c r="B20" s="119"/>
      <c r="I20" s="120"/>
    </row>
    <row r="21" spans="2:12" ht="18.5">
      <c r="B21" s="119"/>
      <c r="C21" s="125" t="s">
        <v>4</v>
      </c>
      <c r="D21" s="189" t="s">
        <v>5</v>
      </c>
      <c r="E21" s="126" t="s">
        <v>6</v>
      </c>
      <c r="F21" s="126" t="s">
        <v>7</v>
      </c>
      <c r="G21" s="126" t="s">
        <v>8</v>
      </c>
      <c r="H21" s="126" t="s">
        <v>9</v>
      </c>
      <c r="I21" s="120"/>
    </row>
    <row r="22" spans="2:12" ht="18.5">
      <c r="B22" s="119"/>
      <c r="C22" s="125" t="s">
        <v>10</v>
      </c>
      <c r="D22" s="190" t="s">
        <v>11</v>
      </c>
      <c r="E22" s="127" t="s">
        <v>12</v>
      </c>
      <c r="F22" s="127" t="s">
        <v>13</v>
      </c>
      <c r="G22" s="127" t="s">
        <v>14</v>
      </c>
      <c r="H22" s="127" t="s">
        <v>15</v>
      </c>
      <c r="I22" s="120"/>
    </row>
    <row r="23" spans="2:12" ht="312.64999999999998" customHeight="1">
      <c r="B23" s="119"/>
      <c r="C23" s="251" t="s">
        <v>16</v>
      </c>
      <c r="D23" s="254" t="s">
        <v>17</v>
      </c>
      <c r="E23" s="257" t="s">
        <v>18</v>
      </c>
      <c r="F23" s="260"/>
      <c r="G23" s="266" t="s">
        <v>19</v>
      </c>
      <c r="H23" s="260"/>
      <c r="I23" s="120"/>
    </row>
    <row r="24" spans="2:12" ht="409.5" customHeight="1">
      <c r="B24" s="119"/>
      <c r="C24" s="252"/>
      <c r="D24" s="255"/>
      <c r="E24" s="258"/>
      <c r="F24" s="261"/>
      <c r="G24" s="258"/>
      <c r="H24" s="261"/>
      <c r="I24" s="120"/>
    </row>
    <row r="25" spans="2:12" ht="207" customHeight="1">
      <c r="B25" s="119"/>
      <c r="C25" s="253"/>
      <c r="D25" s="256"/>
      <c r="E25" s="259"/>
      <c r="F25" s="262"/>
      <c r="G25" s="259"/>
      <c r="H25" s="262"/>
      <c r="I25" s="120"/>
    </row>
    <row r="26" spans="2:12" ht="409.6" customHeight="1">
      <c r="B26" s="119"/>
      <c r="C26" s="251" t="s">
        <v>20</v>
      </c>
      <c r="D26" s="254" t="s">
        <v>21</v>
      </c>
      <c r="E26" s="263" t="s">
        <v>22</v>
      </c>
      <c r="F26" s="265"/>
      <c r="G26" s="266" t="s">
        <v>23</v>
      </c>
      <c r="H26" s="265"/>
      <c r="I26" s="120"/>
    </row>
    <row r="27" spans="2:12" ht="144.65" customHeight="1">
      <c r="B27" s="119"/>
      <c r="C27" s="252"/>
      <c r="D27" s="255"/>
      <c r="E27" s="264"/>
      <c r="F27" s="264"/>
      <c r="G27" s="258"/>
      <c r="H27" s="264"/>
      <c r="I27" s="120"/>
    </row>
    <row r="28" spans="2:12" ht="409.6" customHeight="1">
      <c r="B28" s="119"/>
      <c r="C28" s="251" t="s">
        <v>24</v>
      </c>
      <c r="D28" s="254" t="s">
        <v>25</v>
      </c>
      <c r="E28" s="266" t="s">
        <v>26</v>
      </c>
      <c r="F28" s="266" t="s">
        <v>27</v>
      </c>
      <c r="G28" s="257" t="s">
        <v>28</v>
      </c>
      <c r="H28" s="260"/>
      <c r="I28" s="120"/>
    </row>
    <row r="29" spans="2:12" ht="409.5" customHeight="1">
      <c r="B29" s="119"/>
      <c r="C29" s="252"/>
      <c r="D29" s="255"/>
      <c r="E29" s="258"/>
      <c r="F29" s="258"/>
      <c r="G29" s="258"/>
      <c r="H29" s="261"/>
      <c r="I29" s="120"/>
    </row>
    <row r="30" spans="2:12" ht="254.5" customHeight="1">
      <c r="B30" s="119"/>
      <c r="C30" s="253"/>
      <c r="D30" s="256"/>
      <c r="E30" s="259"/>
      <c r="F30" s="259"/>
      <c r="G30" s="259"/>
      <c r="H30" s="262"/>
      <c r="I30" s="120"/>
    </row>
    <row r="31" spans="2:12" ht="409.6" customHeight="1">
      <c r="B31" s="119"/>
      <c r="C31" s="251" t="s">
        <v>29</v>
      </c>
      <c r="D31" s="254" t="s">
        <v>30</v>
      </c>
      <c r="E31" s="266" t="s">
        <v>31</v>
      </c>
      <c r="F31" s="266"/>
      <c r="G31" s="260"/>
      <c r="H31" s="260"/>
      <c r="I31" s="120"/>
    </row>
    <row r="32" spans="2:12" ht="132" customHeight="1">
      <c r="B32" s="119"/>
      <c r="C32" s="253"/>
      <c r="D32" s="256"/>
      <c r="E32" s="259"/>
      <c r="F32" s="259"/>
      <c r="G32" s="262"/>
      <c r="H32" s="262"/>
      <c r="I32" s="120"/>
    </row>
    <row r="33" spans="2:12" ht="225.65" customHeight="1">
      <c r="B33" s="119"/>
      <c r="C33" s="125" t="s">
        <v>32</v>
      </c>
      <c r="D33" s="142" t="s">
        <v>33</v>
      </c>
      <c r="E33" s="128"/>
      <c r="F33" s="191" t="s">
        <v>34</v>
      </c>
      <c r="G33" s="128"/>
      <c r="H33" s="128"/>
      <c r="I33" s="120"/>
    </row>
    <row r="34" spans="2:12" ht="239.5" customHeight="1">
      <c r="B34" s="119"/>
      <c r="C34" s="125" t="s">
        <v>35</v>
      </c>
      <c r="D34" s="142" t="s">
        <v>36</v>
      </c>
      <c r="E34" s="192" t="s">
        <v>37</v>
      </c>
      <c r="F34" s="128"/>
      <c r="G34" s="128"/>
      <c r="H34" s="193" t="s">
        <v>38</v>
      </c>
      <c r="I34" s="120"/>
    </row>
    <row r="35" spans="2:12" ht="409.5" customHeight="1">
      <c r="B35" s="119"/>
      <c r="C35" s="268" t="s">
        <v>39</v>
      </c>
      <c r="D35" s="254" t="s">
        <v>40</v>
      </c>
      <c r="E35" s="266" t="s">
        <v>41</v>
      </c>
      <c r="F35" s="267"/>
      <c r="G35" s="266" t="s">
        <v>42</v>
      </c>
      <c r="H35" s="267"/>
      <c r="I35" s="120"/>
    </row>
    <row r="36" spans="2:12" ht="409.5" customHeight="1">
      <c r="B36" s="119"/>
      <c r="C36" s="269"/>
      <c r="D36" s="256"/>
      <c r="E36" s="270"/>
      <c r="F36" s="259"/>
      <c r="G36" s="270"/>
      <c r="H36" s="259"/>
      <c r="I36" s="120"/>
    </row>
    <row r="37" spans="2:12" ht="192" customHeight="1">
      <c r="B37" s="119"/>
      <c r="C37" s="125" t="s">
        <v>43</v>
      </c>
      <c r="D37" s="142" t="s">
        <v>44</v>
      </c>
      <c r="E37" s="192" t="s">
        <v>45</v>
      </c>
      <c r="F37" s="128"/>
      <c r="G37" s="193" t="s">
        <v>46</v>
      </c>
      <c r="H37" s="128"/>
      <c r="I37" s="120"/>
    </row>
    <row r="38" spans="2:12" ht="192" customHeight="1">
      <c r="B38" s="119"/>
      <c r="C38" s="125" t="s">
        <v>47</v>
      </c>
      <c r="D38" s="142" t="s">
        <v>48</v>
      </c>
      <c r="E38" s="128"/>
      <c r="F38" s="128"/>
      <c r="G38" s="128"/>
      <c r="H38" s="128"/>
      <c r="I38" s="120"/>
    </row>
    <row r="39" spans="2:12" ht="192" customHeight="1">
      <c r="B39" s="119"/>
      <c r="C39" s="251" t="s">
        <v>49</v>
      </c>
      <c r="D39" s="254" t="s">
        <v>50</v>
      </c>
      <c r="E39" s="272" t="s">
        <v>51</v>
      </c>
      <c r="F39" s="260"/>
      <c r="G39" s="257" t="s">
        <v>52</v>
      </c>
      <c r="H39" s="257" t="s">
        <v>53</v>
      </c>
      <c r="I39" s="120"/>
    </row>
    <row r="40" spans="2:12" ht="292" customHeight="1">
      <c r="B40" s="119"/>
      <c r="C40" s="252"/>
      <c r="D40" s="255"/>
      <c r="E40" s="261"/>
      <c r="F40" s="261"/>
      <c r="G40" s="258"/>
      <c r="H40" s="258"/>
      <c r="I40" s="120"/>
    </row>
    <row r="41" spans="2:12" ht="409.6" customHeight="1">
      <c r="B41" s="119"/>
      <c r="C41" s="253"/>
      <c r="D41" s="256"/>
      <c r="E41" s="262"/>
      <c r="F41" s="262"/>
      <c r="G41" s="259"/>
      <c r="H41" s="259"/>
      <c r="I41" s="120"/>
    </row>
    <row r="42" spans="2:12" ht="15" thickBot="1">
      <c r="B42" s="129"/>
      <c r="C42" s="130"/>
      <c r="D42" s="130"/>
      <c r="E42" s="130"/>
      <c r="F42" s="130"/>
      <c r="G42" s="130"/>
      <c r="H42" s="130"/>
      <c r="I42" s="131"/>
    </row>
    <row r="43" spans="2:12">
      <c r="E43" s="271"/>
      <c r="F43" s="271"/>
      <c r="G43" s="271"/>
      <c r="H43" s="271"/>
      <c r="I43" s="271"/>
      <c r="J43" s="271"/>
      <c r="K43" s="271"/>
      <c r="L43" s="271"/>
    </row>
    <row r="44" spans="2:12">
      <c r="E44" s="271"/>
      <c r="F44" s="271"/>
      <c r="G44" s="271"/>
      <c r="H44" s="271"/>
      <c r="I44" s="271"/>
      <c r="J44" s="271"/>
      <c r="K44" s="271"/>
      <c r="L44" s="271"/>
    </row>
    <row r="45" spans="2:12">
      <c r="E45" s="271"/>
      <c r="F45" s="271"/>
      <c r="G45" s="271"/>
      <c r="H45" s="271"/>
      <c r="I45" s="271"/>
      <c r="J45" s="271"/>
      <c r="K45" s="271"/>
      <c r="L45" s="271"/>
    </row>
    <row r="46" spans="2:12">
      <c r="E46" s="271"/>
      <c r="F46" s="271"/>
      <c r="G46" s="271"/>
      <c r="H46" s="271"/>
      <c r="I46" s="271"/>
      <c r="J46" s="271"/>
      <c r="K46" s="271"/>
      <c r="L46" s="271"/>
    </row>
  </sheetData>
  <mergeCells count="41">
    <mergeCell ref="E43:L43"/>
    <mergeCell ref="E44:L44"/>
    <mergeCell ref="E45:L45"/>
    <mergeCell ref="E46:L46"/>
    <mergeCell ref="C39:C41"/>
    <mergeCell ref="D39:D41"/>
    <mergeCell ref="E39:E41"/>
    <mergeCell ref="F39:F41"/>
    <mergeCell ref="G39:G41"/>
    <mergeCell ref="H39:H41"/>
    <mergeCell ref="H35:H36"/>
    <mergeCell ref="C31:C32"/>
    <mergeCell ref="D31:D32"/>
    <mergeCell ref="E31:E32"/>
    <mergeCell ref="F31:F32"/>
    <mergeCell ref="G31:G32"/>
    <mergeCell ref="H31:H32"/>
    <mergeCell ref="C35:C36"/>
    <mergeCell ref="D35:D36"/>
    <mergeCell ref="E35:E36"/>
    <mergeCell ref="F35:F36"/>
    <mergeCell ref="G35:G36"/>
    <mergeCell ref="H28:H30"/>
    <mergeCell ref="H23:H25"/>
    <mergeCell ref="C26:C27"/>
    <mergeCell ref="D26:D27"/>
    <mergeCell ref="E26:E27"/>
    <mergeCell ref="F26:F27"/>
    <mergeCell ref="G26:G27"/>
    <mergeCell ref="H26:H27"/>
    <mergeCell ref="G23:G25"/>
    <mergeCell ref="C28:C30"/>
    <mergeCell ref="D28:D30"/>
    <mergeCell ref="E28:E30"/>
    <mergeCell ref="F28:F30"/>
    <mergeCell ref="G28:G30"/>
    <mergeCell ref="C15:E17"/>
    <mergeCell ref="C23:C25"/>
    <mergeCell ref="D23:D25"/>
    <mergeCell ref="E23:E25"/>
    <mergeCell ref="F23:F25"/>
  </mergeCells>
  <pageMargins left="0.7" right="0.7" top="0.75" bottom="0.75" header="0.3" footer="0.3"/>
  <pageSetup paperSize="9" firstPageNumber="214748364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MK64"/>
  <sheetViews>
    <sheetView showGridLines="0" tabSelected="1" topLeftCell="A48" workbookViewId="0">
      <selection activeCell="C59" sqref="C59:K59"/>
    </sheetView>
  </sheetViews>
  <sheetFormatPr baseColWidth="10" defaultColWidth="9.1796875" defaultRowHeight="14.5"/>
  <cols>
    <col min="1" max="1" width="11.1796875" style="1" customWidth="1"/>
    <col min="2" max="6" width="8.54296875" style="1" customWidth="1"/>
    <col min="7" max="7" width="5.453125" style="1" customWidth="1"/>
    <col min="8" max="8" width="1.81640625" style="1" customWidth="1"/>
    <col min="9" max="10" width="8.54296875" style="1" customWidth="1"/>
    <col min="11" max="11" width="33.81640625" style="1" customWidth="1"/>
    <col min="12" max="13" width="8.54296875" style="1" customWidth="1"/>
    <col min="14" max="14" width="39.1796875" style="1" customWidth="1"/>
    <col min="15" max="1025" width="10.81640625" style="1" hidden="1" customWidth="1"/>
  </cols>
  <sheetData>
    <row r="4" spans="2:11" ht="23.5">
      <c r="F4" s="277" t="s">
        <v>54</v>
      </c>
      <c r="G4" s="277"/>
      <c r="H4" s="277"/>
      <c r="I4" s="277"/>
      <c r="J4" s="277"/>
      <c r="K4" s="277"/>
    </row>
    <row r="6" spans="2:11">
      <c r="K6" s="2"/>
    </row>
    <row r="9" spans="2:11" ht="7" customHeight="1">
      <c r="B9" s="278"/>
      <c r="C9" s="278"/>
      <c r="D9" s="278"/>
      <c r="E9" s="278"/>
      <c r="F9" s="278"/>
      <c r="G9" s="278"/>
      <c r="H9" s="278"/>
      <c r="I9" s="278"/>
      <c r="J9" s="278"/>
      <c r="K9" s="278"/>
    </row>
    <row r="10" spans="2:11">
      <c r="B10" s="274" t="s">
        <v>55</v>
      </c>
      <c r="C10" s="274"/>
      <c r="D10" s="274"/>
      <c r="E10" s="274"/>
      <c r="F10" s="274"/>
      <c r="G10" s="274"/>
      <c r="H10" s="274"/>
      <c r="I10" s="274"/>
      <c r="J10" s="274"/>
      <c r="K10" s="274"/>
    </row>
    <row r="12" spans="2:11" ht="85.5" customHeight="1">
      <c r="B12" s="279" t="s">
        <v>56</v>
      </c>
      <c r="C12" s="279"/>
      <c r="D12" s="279"/>
      <c r="E12" s="279"/>
      <c r="F12" s="279"/>
      <c r="G12" s="279"/>
      <c r="H12" s="279"/>
      <c r="I12" s="279"/>
      <c r="J12" s="279"/>
      <c r="K12" s="279"/>
    </row>
    <row r="13" spans="2:11" ht="6.75" customHeight="1">
      <c r="B13" s="279"/>
      <c r="C13" s="279"/>
      <c r="D13" s="279"/>
      <c r="E13" s="279"/>
      <c r="F13" s="279"/>
      <c r="G13" s="279"/>
      <c r="H13" s="279"/>
      <c r="I13" s="279"/>
      <c r="J13" s="279"/>
      <c r="K13" s="279"/>
    </row>
    <row r="14" spans="2:11" ht="13.5" customHeight="1">
      <c r="B14" s="3"/>
      <c r="C14" s="3"/>
      <c r="D14" s="3"/>
      <c r="E14" s="3"/>
      <c r="F14" s="3"/>
      <c r="G14" s="3"/>
      <c r="H14" s="3"/>
      <c r="I14" s="3"/>
      <c r="J14" s="3"/>
      <c r="K14" s="3"/>
    </row>
    <row r="15" spans="2:11" ht="26.5" customHeight="1">
      <c r="C15" s="273" t="s">
        <v>57</v>
      </c>
      <c r="D15" s="273"/>
      <c r="E15" s="273"/>
      <c r="F15" s="273"/>
      <c r="G15" s="273"/>
      <c r="H15" s="273"/>
      <c r="I15" s="273"/>
      <c r="J15" s="273"/>
      <c r="K15" s="273"/>
    </row>
    <row r="16" spans="2:11" ht="7" customHeight="1">
      <c r="B16" s="3"/>
      <c r="C16" s="4"/>
      <c r="D16" s="4"/>
      <c r="E16" s="4"/>
      <c r="F16" s="4"/>
      <c r="G16" s="4"/>
      <c r="H16" s="4"/>
      <c r="I16" s="4"/>
      <c r="J16" s="4"/>
      <c r="K16" s="4"/>
    </row>
    <row r="17" spans="2:11" ht="25.5" customHeight="1">
      <c r="C17" s="273" t="s">
        <v>58</v>
      </c>
      <c r="D17" s="273"/>
      <c r="E17" s="273"/>
      <c r="F17" s="273"/>
      <c r="G17" s="273"/>
      <c r="H17" s="273"/>
      <c r="I17" s="273"/>
      <c r="J17" s="273"/>
      <c r="K17" s="273"/>
    </row>
    <row r="18" spans="2:11" ht="7" customHeight="1">
      <c r="B18" s="3"/>
      <c r="C18" s="4"/>
      <c r="D18" s="4"/>
      <c r="E18" s="4"/>
      <c r="F18" s="4"/>
      <c r="G18" s="4"/>
      <c r="H18" s="4"/>
      <c r="I18" s="4"/>
      <c r="J18" s="4"/>
      <c r="K18" s="4"/>
    </row>
    <row r="19" spans="2:11" ht="13.5" customHeight="1">
      <c r="C19" s="273" t="s">
        <v>59</v>
      </c>
      <c r="D19" s="273"/>
      <c r="E19" s="273"/>
      <c r="F19" s="273"/>
      <c r="G19" s="273"/>
      <c r="H19" s="273"/>
      <c r="I19" s="273"/>
      <c r="J19" s="273"/>
      <c r="K19" s="273"/>
    </row>
    <row r="20" spans="2:11" ht="33" customHeight="1">
      <c r="B20" s="5"/>
      <c r="C20" s="275" t="s">
        <v>60</v>
      </c>
      <c r="D20" s="275"/>
      <c r="E20" s="275"/>
      <c r="F20" s="275"/>
      <c r="G20" s="275"/>
      <c r="H20" s="275"/>
      <c r="I20" s="275"/>
      <c r="J20" s="275"/>
      <c r="K20" s="275"/>
    </row>
    <row r="21" spans="2:11" ht="7" customHeight="1">
      <c r="B21" s="5"/>
      <c r="C21" s="5"/>
      <c r="D21" s="5"/>
      <c r="E21" s="5"/>
      <c r="F21" s="5"/>
      <c r="G21" s="5"/>
      <c r="H21" s="5"/>
      <c r="I21" s="5"/>
      <c r="J21" s="5"/>
      <c r="K21" s="5"/>
    </row>
    <row r="22" spans="2:11" ht="15" customHeight="1">
      <c r="B22" s="5"/>
      <c r="C22" s="5"/>
      <c r="D22" s="5"/>
      <c r="E22" s="5"/>
      <c r="F22" s="5"/>
      <c r="G22" s="5"/>
      <c r="H22" s="5"/>
      <c r="I22" s="276" t="s">
        <v>61</v>
      </c>
      <c r="J22" s="276"/>
      <c r="K22" s="276"/>
    </row>
    <row r="23" spans="2:11">
      <c r="B23" s="5"/>
      <c r="C23" s="5"/>
      <c r="D23" s="5"/>
      <c r="E23" s="5"/>
      <c r="F23" s="5"/>
      <c r="G23" s="5"/>
      <c r="H23" s="5"/>
      <c r="I23" s="276"/>
      <c r="J23" s="276"/>
      <c r="K23" s="276"/>
    </row>
    <row r="24" spans="2:11">
      <c r="B24" s="5"/>
      <c r="C24" s="5"/>
      <c r="D24" s="5"/>
      <c r="E24" s="5"/>
      <c r="F24" s="5"/>
      <c r="G24" s="5"/>
      <c r="H24" s="5"/>
      <c r="I24" s="276"/>
      <c r="J24" s="276"/>
      <c r="K24" s="276"/>
    </row>
    <row r="25" spans="2:11">
      <c r="B25" s="5"/>
      <c r="C25" s="5"/>
      <c r="D25" s="5"/>
      <c r="E25" s="5"/>
      <c r="F25" s="5"/>
      <c r="G25" s="5"/>
      <c r="H25" s="5"/>
      <c r="I25" s="276"/>
      <c r="J25" s="276"/>
      <c r="K25" s="276"/>
    </row>
    <row r="26" spans="2:11">
      <c r="B26" s="5"/>
      <c r="C26" s="5"/>
      <c r="D26" s="5"/>
      <c r="E26" s="5"/>
      <c r="F26" s="5"/>
      <c r="G26" s="5"/>
      <c r="H26" s="5"/>
      <c r="I26" s="276"/>
      <c r="J26" s="276"/>
      <c r="K26" s="276"/>
    </row>
    <row r="27" spans="2:11" ht="14.15" customHeight="1">
      <c r="B27" s="5"/>
      <c r="C27" s="5"/>
      <c r="D27" s="5"/>
      <c r="E27" s="5"/>
      <c r="F27" s="5"/>
      <c r="G27" s="5"/>
      <c r="H27" s="5"/>
      <c r="I27" s="276"/>
      <c r="J27" s="276"/>
      <c r="K27" s="276"/>
    </row>
    <row r="28" spans="2:11" ht="19.5" customHeight="1">
      <c r="B28" s="5"/>
      <c r="C28" s="5"/>
      <c r="D28" s="5"/>
      <c r="E28" s="5"/>
      <c r="F28" s="5"/>
      <c r="G28" s="5"/>
      <c r="H28" s="5"/>
      <c r="I28" s="276"/>
      <c r="J28" s="276"/>
      <c r="K28" s="276"/>
    </row>
    <row r="29" spans="2:11">
      <c r="B29" s="5"/>
      <c r="C29" s="5"/>
      <c r="D29" s="5"/>
      <c r="E29" s="5"/>
      <c r="F29" s="5"/>
      <c r="G29" s="5"/>
      <c r="H29" s="5"/>
      <c r="I29" s="5"/>
      <c r="J29" s="5"/>
      <c r="K29" s="5"/>
    </row>
    <row r="30" spans="2:11" s="6" customFormat="1" ht="7" customHeight="1">
      <c r="B30" s="5"/>
      <c r="C30" s="5"/>
      <c r="D30" s="5"/>
      <c r="E30" s="5"/>
      <c r="F30" s="5"/>
      <c r="G30" s="5"/>
      <c r="H30" s="5"/>
      <c r="I30" s="5"/>
      <c r="J30" s="5"/>
      <c r="K30" s="5"/>
    </row>
    <row r="31" spans="2:11" s="6" customFormat="1" ht="7" customHeight="1">
      <c r="B31" s="5"/>
      <c r="C31" s="5"/>
      <c r="D31" s="5"/>
      <c r="E31" s="5"/>
      <c r="F31" s="5"/>
      <c r="G31" s="5"/>
      <c r="H31" s="5"/>
      <c r="I31" s="5"/>
      <c r="J31" s="5"/>
      <c r="K31" s="5"/>
    </row>
    <row r="32" spans="2:11" s="6" customFormat="1" ht="7" customHeight="1">
      <c r="B32" s="5"/>
      <c r="C32" s="5"/>
      <c r="D32" s="5"/>
      <c r="E32" s="5"/>
      <c r="F32" s="5"/>
      <c r="G32" s="5"/>
      <c r="H32" s="5"/>
      <c r="I32" s="5"/>
      <c r="J32" s="5"/>
      <c r="K32" s="5"/>
    </row>
    <row r="33" spans="2:11" s="6" customFormat="1">
      <c r="B33" s="5"/>
      <c r="C33" s="273" t="s">
        <v>62</v>
      </c>
      <c r="D33" s="273"/>
      <c r="E33" s="273"/>
      <c r="F33" s="273"/>
      <c r="G33" s="273"/>
      <c r="H33" s="273"/>
      <c r="I33" s="273"/>
      <c r="J33" s="273"/>
      <c r="K33" s="273"/>
    </row>
    <row r="34" spans="2:11" s="6" customFormat="1" ht="8.25" customHeight="1">
      <c r="B34" s="5"/>
      <c r="C34" s="5"/>
      <c r="D34" s="5"/>
      <c r="E34" s="5"/>
      <c r="F34" s="5"/>
      <c r="G34" s="5"/>
      <c r="H34" s="5"/>
      <c r="I34" s="5"/>
      <c r="J34" s="5"/>
      <c r="K34" s="5"/>
    </row>
    <row r="35" spans="2:11" s="6" customFormat="1" ht="28.5" customHeight="1">
      <c r="B35" s="4"/>
      <c r="C35" s="273" t="s">
        <v>63</v>
      </c>
      <c r="D35" s="273"/>
      <c r="E35" s="273"/>
      <c r="F35" s="273"/>
      <c r="G35" s="273"/>
      <c r="H35" s="273"/>
      <c r="I35" s="273"/>
      <c r="J35" s="273"/>
      <c r="K35" s="273"/>
    </row>
    <row r="36" spans="2:11" s="6" customFormat="1" ht="7" customHeight="1">
      <c r="B36" s="5"/>
      <c r="C36" s="5"/>
      <c r="D36" s="5"/>
      <c r="E36" s="5"/>
      <c r="F36" s="5"/>
      <c r="G36" s="5"/>
      <c r="H36" s="5"/>
      <c r="I36" s="5"/>
      <c r="J36" s="5"/>
      <c r="K36" s="5"/>
    </row>
    <row r="37" spans="2:11" s="6" customFormat="1" ht="40.5" customHeight="1">
      <c r="B37" s="4"/>
      <c r="C37" s="273" t="s">
        <v>64</v>
      </c>
      <c r="D37" s="273"/>
      <c r="E37" s="273"/>
      <c r="F37" s="273"/>
      <c r="G37" s="273"/>
      <c r="H37" s="273"/>
      <c r="I37" s="273"/>
      <c r="J37" s="273"/>
      <c r="K37" s="273"/>
    </row>
    <row r="38" spans="2:11" s="6" customFormat="1" ht="7" customHeight="1">
      <c r="B38" s="5"/>
      <c r="C38" s="5"/>
      <c r="D38" s="5"/>
      <c r="E38" s="5"/>
      <c r="F38" s="5"/>
      <c r="G38" s="5"/>
      <c r="H38" s="5"/>
      <c r="I38" s="5"/>
      <c r="J38" s="5"/>
      <c r="K38" s="5"/>
    </row>
    <row r="39" spans="2:11" s="6" customFormat="1" ht="13.5" customHeight="1">
      <c r="B39" s="5"/>
      <c r="C39" s="273" t="s">
        <v>65</v>
      </c>
      <c r="D39" s="273"/>
      <c r="E39" s="273"/>
      <c r="F39" s="273"/>
      <c r="G39" s="273"/>
      <c r="H39" s="273"/>
      <c r="I39" s="273"/>
      <c r="J39" s="273"/>
      <c r="K39" s="273"/>
    </row>
    <row r="40" spans="2:11" s="6" customFormat="1" ht="7" customHeight="1">
      <c r="B40" s="5"/>
      <c r="C40" s="5"/>
      <c r="D40" s="5"/>
      <c r="E40" s="5"/>
      <c r="F40" s="5"/>
      <c r="G40" s="5"/>
      <c r="H40" s="5"/>
      <c r="I40" s="5"/>
      <c r="J40" s="5"/>
      <c r="K40" s="5"/>
    </row>
    <row r="41" spans="2:11" s="6" customFormat="1" ht="15" customHeight="1">
      <c r="B41" s="4"/>
      <c r="C41" s="273" t="s">
        <v>66</v>
      </c>
      <c r="D41" s="273"/>
      <c r="E41" s="273"/>
      <c r="F41" s="273"/>
      <c r="G41" s="273"/>
      <c r="H41" s="273"/>
      <c r="I41" s="273"/>
      <c r="J41" s="273"/>
      <c r="K41" s="273"/>
    </row>
    <row r="42" spans="2:11" s="6" customFormat="1" ht="12.75" customHeight="1">
      <c r="B42" s="5"/>
      <c r="C42" s="5"/>
      <c r="D42" s="5"/>
      <c r="E42" s="5"/>
      <c r="F42" s="5"/>
      <c r="G42" s="5"/>
      <c r="H42" s="5"/>
      <c r="I42" s="5"/>
      <c r="J42" s="5"/>
      <c r="K42" s="5"/>
    </row>
    <row r="43" spans="2:11" s="6" customFormat="1" ht="12.75" customHeight="1">
      <c r="B43" s="5"/>
      <c r="C43" s="7" t="s">
        <v>67</v>
      </c>
      <c r="D43" s="5"/>
      <c r="E43" s="5"/>
      <c r="F43" s="5"/>
      <c r="G43" s="5"/>
      <c r="H43" s="5"/>
      <c r="I43" s="5"/>
      <c r="J43" s="5"/>
      <c r="K43" s="5"/>
    </row>
    <row r="44" spans="2:11" s="6" customFormat="1" ht="7.5" customHeight="1">
      <c r="B44" s="5"/>
      <c r="C44" s="5"/>
      <c r="D44" s="5"/>
      <c r="E44" s="5"/>
      <c r="F44" s="5"/>
      <c r="G44" s="5"/>
      <c r="H44" s="5"/>
      <c r="I44" s="5"/>
      <c r="J44" s="5"/>
      <c r="K44" s="5"/>
    </row>
    <row r="45" spans="2:11" s="6" customFormat="1" ht="9" customHeight="1">
      <c r="B45" s="5"/>
      <c r="C45" s="273"/>
      <c r="D45" s="273"/>
      <c r="E45" s="273"/>
      <c r="F45" s="273"/>
      <c r="G45" s="273"/>
      <c r="H45" s="273"/>
      <c r="I45" s="273"/>
      <c r="J45" s="273"/>
      <c r="K45" s="273"/>
    </row>
    <row r="46" spans="2:11" s="6" customFormat="1" ht="28.5" customHeight="1">
      <c r="B46" s="4"/>
      <c r="C46" s="273" t="s">
        <v>68</v>
      </c>
      <c r="D46" s="273"/>
      <c r="E46" s="273"/>
      <c r="F46" s="273"/>
      <c r="G46" s="273"/>
      <c r="H46" s="273"/>
      <c r="I46" s="273"/>
      <c r="J46" s="273"/>
      <c r="K46" s="273"/>
    </row>
    <row r="47" spans="2:11" s="6" customFormat="1" ht="14.15" customHeight="1">
      <c r="B47" s="5"/>
      <c r="C47" s="273"/>
      <c r="D47" s="273"/>
      <c r="E47" s="273"/>
      <c r="F47" s="273"/>
      <c r="G47" s="273"/>
      <c r="H47" s="273"/>
      <c r="I47" s="273"/>
      <c r="J47" s="273"/>
      <c r="K47" s="273"/>
    </row>
    <row r="48" spans="2:11" s="6" customFormat="1" ht="104.25" customHeight="1">
      <c r="B48" s="4"/>
      <c r="C48" s="273" t="s">
        <v>69</v>
      </c>
      <c r="D48" s="273"/>
      <c r="E48" s="273"/>
      <c r="F48" s="273"/>
      <c r="G48" s="273"/>
      <c r="H48" s="273"/>
      <c r="I48" s="273"/>
      <c r="J48" s="273"/>
      <c r="K48" s="273"/>
    </row>
    <row r="49" spans="2:11" s="6" customFormat="1" ht="10.5" customHeight="1">
      <c r="B49" s="4"/>
      <c r="C49" s="273"/>
      <c r="D49" s="273"/>
      <c r="E49" s="273"/>
      <c r="F49" s="273"/>
      <c r="G49" s="273"/>
      <c r="H49" s="273"/>
      <c r="I49" s="273"/>
      <c r="J49" s="273"/>
      <c r="K49" s="273"/>
    </row>
    <row r="50" spans="2:11" s="6" customFormat="1" ht="26.25" customHeight="1">
      <c r="B50" s="4"/>
      <c r="C50" s="273" t="s">
        <v>2199</v>
      </c>
      <c r="D50" s="273"/>
      <c r="E50" s="273"/>
      <c r="F50" s="273"/>
      <c r="G50" s="273"/>
      <c r="H50" s="273"/>
      <c r="I50" s="273"/>
      <c r="J50" s="273"/>
      <c r="K50" s="273"/>
    </row>
    <row r="51" spans="2:11" s="6" customFormat="1" ht="9" customHeight="1">
      <c r="B51" s="5"/>
      <c r="C51" s="5"/>
      <c r="D51" s="5"/>
      <c r="E51" s="5"/>
      <c r="F51" s="5"/>
      <c r="G51" s="5"/>
      <c r="H51" s="5"/>
      <c r="I51" s="5"/>
      <c r="J51" s="5"/>
      <c r="K51" s="5"/>
    </row>
    <row r="52" spans="2:11" s="6" customFormat="1" ht="10.5" customHeight="1">
      <c r="B52" s="4"/>
      <c r="C52" s="273"/>
      <c r="D52" s="273"/>
      <c r="E52" s="273"/>
      <c r="F52" s="273"/>
      <c r="G52" s="273"/>
      <c r="H52" s="273"/>
      <c r="I52" s="273"/>
      <c r="J52" s="273"/>
      <c r="K52" s="273"/>
    </row>
    <row r="53" spans="2:11" s="6" customFormat="1" ht="26.25" customHeight="1">
      <c r="B53" s="4"/>
      <c r="C53" s="273" t="s">
        <v>70</v>
      </c>
      <c r="D53" s="273"/>
      <c r="E53" s="273"/>
      <c r="F53" s="273"/>
      <c r="G53" s="273"/>
      <c r="H53" s="273"/>
      <c r="I53" s="273"/>
      <c r="J53" s="273"/>
      <c r="K53" s="273"/>
    </row>
    <row r="54" spans="2:11" s="6" customFormat="1" ht="9" customHeight="1">
      <c r="B54" s="5"/>
      <c r="C54" s="5"/>
      <c r="D54" s="5"/>
      <c r="E54" s="5"/>
      <c r="F54" s="5"/>
      <c r="G54" s="5"/>
      <c r="H54" s="5"/>
      <c r="I54" s="5"/>
      <c r="J54" s="5"/>
      <c r="K54" s="5"/>
    </row>
    <row r="55" spans="2:11" s="6" customFormat="1" ht="28.5" customHeight="1">
      <c r="B55" s="5"/>
      <c r="C55" s="273" t="s">
        <v>71</v>
      </c>
      <c r="D55" s="273"/>
      <c r="E55" s="273"/>
      <c r="F55" s="273"/>
      <c r="G55" s="273"/>
      <c r="H55" s="273"/>
      <c r="I55" s="273"/>
      <c r="J55" s="273"/>
      <c r="K55" s="273"/>
    </row>
    <row r="56" spans="2:11" s="6" customFormat="1" ht="9" customHeight="1">
      <c r="B56" s="5"/>
      <c r="C56" s="5"/>
      <c r="D56" s="5"/>
      <c r="E56" s="5"/>
      <c r="F56" s="5"/>
      <c r="G56" s="5"/>
      <c r="H56" s="5"/>
      <c r="I56" s="5"/>
      <c r="J56" s="5"/>
      <c r="K56" s="5"/>
    </row>
    <row r="57" spans="2:11" s="6" customFormat="1" ht="30" customHeight="1">
      <c r="B57" s="5"/>
      <c r="C57" s="273" t="s">
        <v>72</v>
      </c>
      <c r="D57" s="273"/>
      <c r="E57" s="273"/>
      <c r="F57" s="273"/>
      <c r="G57" s="273"/>
      <c r="H57" s="273"/>
      <c r="I57" s="273"/>
      <c r="J57" s="273"/>
      <c r="K57" s="273"/>
    </row>
    <row r="58" spans="2:11" s="6" customFormat="1" ht="11" customHeight="1">
      <c r="B58" s="5"/>
      <c r="C58" s="246"/>
      <c r="D58" s="246"/>
      <c r="E58" s="246"/>
      <c r="F58" s="246"/>
      <c r="G58" s="246"/>
      <c r="H58" s="246"/>
      <c r="I58" s="246"/>
      <c r="J58" s="246"/>
      <c r="K58" s="246"/>
    </row>
    <row r="59" spans="2:11" s="6" customFormat="1" ht="66" customHeight="1">
      <c r="B59" s="5"/>
      <c r="C59" s="324" t="s">
        <v>2200</v>
      </c>
      <c r="D59" s="324"/>
      <c r="E59" s="324"/>
      <c r="F59" s="324"/>
      <c r="G59" s="324"/>
      <c r="H59" s="324"/>
      <c r="I59" s="324"/>
      <c r="J59" s="324"/>
      <c r="K59" s="324"/>
    </row>
    <row r="60" spans="2:11" s="6" customFormat="1" ht="9" customHeight="1">
      <c r="B60" s="5"/>
      <c r="C60" s="5"/>
      <c r="D60" s="5"/>
      <c r="E60" s="5"/>
      <c r="F60" s="5"/>
      <c r="G60" s="5"/>
      <c r="H60" s="5"/>
      <c r="I60" s="5"/>
      <c r="J60" s="5"/>
      <c r="K60" s="5"/>
    </row>
    <row r="61" spans="2:11" s="6" customFormat="1" ht="9" customHeight="1">
      <c r="B61" s="5"/>
      <c r="C61" s="5"/>
      <c r="D61" s="5"/>
      <c r="E61" s="5"/>
      <c r="F61" s="5"/>
      <c r="G61" s="5"/>
      <c r="H61" s="5"/>
      <c r="I61" s="5"/>
      <c r="J61" s="5"/>
      <c r="K61" s="5"/>
    </row>
    <row r="62" spans="2:11" s="6" customFormat="1" ht="58.5" customHeight="1">
      <c r="B62" s="5"/>
      <c r="C62" s="324" t="s">
        <v>2201</v>
      </c>
      <c r="D62" s="324"/>
      <c r="E62" s="324"/>
      <c r="F62" s="324"/>
      <c r="G62" s="324"/>
      <c r="H62" s="324"/>
      <c r="I62" s="324"/>
      <c r="J62" s="324"/>
      <c r="K62" s="324"/>
    </row>
    <row r="64" spans="2:11">
      <c r="B64" s="274"/>
      <c r="C64" s="274"/>
      <c r="D64" s="274"/>
      <c r="E64" s="274"/>
      <c r="F64" s="274"/>
      <c r="G64" s="274"/>
      <c r="H64" s="274"/>
      <c r="I64" s="274"/>
      <c r="J64" s="274"/>
      <c r="K64" s="274"/>
    </row>
  </sheetData>
  <mergeCells count="27">
    <mergeCell ref="F4:K4"/>
    <mergeCell ref="B9:K9"/>
    <mergeCell ref="B10:K10"/>
    <mergeCell ref="B12:K13"/>
    <mergeCell ref="C15:K15"/>
    <mergeCell ref="C17:K17"/>
    <mergeCell ref="C19:K19"/>
    <mergeCell ref="C20:K20"/>
    <mergeCell ref="I22:K28"/>
    <mergeCell ref="C33:K33"/>
    <mergeCell ref="C45:K45"/>
    <mergeCell ref="C46:K46"/>
    <mergeCell ref="C47:K47"/>
    <mergeCell ref="C48:K48"/>
    <mergeCell ref="C35:K35"/>
    <mergeCell ref="C37:K37"/>
    <mergeCell ref="C39:K39"/>
    <mergeCell ref="C41:K41"/>
    <mergeCell ref="C57:K57"/>
    <mergeCell ref="B64:K64"/>
    <mergeCell ref="C49:K49"/>
    <mergeCell ref="C50:K50"/>
    <mergeCell ref="C52:K52"/>
    <mergeCell ref="C53:K53"/>
    <mergeCell ref="C55:K55"/>
    <mergeCell ref="C59:K59"/>
    <mergeCell ref="C62:K62"/>
  </mergeCells>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X405"/>
  <sheetViews>
    <sheetView zoomScale="40" zoomScaleNormal="40" workbookViewId="0">
      <pane xSplit="8" ySplit="5" topLeftCell="K306" activePane="bottomRight" state="frozen"/>
      <selection pane="topRight" activeCell="I1" sqref="I1"/>
      <selection pane="bottomLeft" activeCell="A6" sqref="A6"/>
      <selection pane="bottomRight" activeCell="Q321" sqref="Q321"/>
    </sheetView>
  </sheetViews>
  <sheetFormatPr baseColWidth="10" defaultColWidth="9.1796875" defaultRowHeight="14.5"/>
  <cols>
    <col min="1" max="1" width="22" style="8" customWidth="1"/>
    <col min="2" max="4" width="11.54296875" style="8" customWidth="1"/>
    <col min="5" max="5" width="20.453125" customWidth="1"/>
    <col min="6" max="6" width="9.453125" style="9" customWidth="1"/>
    <col min="7" max="7" width="19.453125" style="9" customWidth="1"/>
    <col min="8" max="8" width="58" style="9" customWidth="1"/>
    <col min="9" max="9" width="15.453125" style="10" customWidth="1"/>
    <col min="10" max="10" width="64" style="10" customWidth="1"/>
    <col min="11" max="11" width="18.81640625" style="10" customWidth="1"/>
    <col min="12" max="12" width="10.453125" style="11" customWidth="1"/>
    <col min="13" max="13" width="28.1796875" style="8" customWidth="1"/>
    <col min="14" max="14" width="51" style="12" customWidth="1"/>
    <col min="15" max="16" width="60.453125" style="12" customWidth="1"/>
    <col min="17" max="17" width="18.81640625" style="13" customWidth="1"/>
    <col min="18" max="18" width="16" style="13" customWidth="1"/>
    <col min="19" max="19" width="24.453125" style="13" customWidth="1"/>
    <col min="20" max="20" width="45.453125" style="12" customWidth="1"/>
    <col min="21" max="21" width="34.6328125" style="8" customWidth="1"/>
    <col min="22" max="22" width="25.54296875" customWidth="1"/>
    <col min="23" max="23" width="24.453125" customWidth="1"/>
  </cols>
  <sheetData>
    <row r="1" spans="1:23" s="14" customFormat="1">
      <c r="A1" s="15"/>
      <c r="B1" s="15"/>
      <c r="C1" s="15"/>
      <c r="D1" s="15"/>
      <c r="E1" s="15"/>
      <c r="F1" s="15"/>
      <c r="G1" s="15"/>
      <c r="H1" s="15"/>
      <c r="I1" s="16"/>
      <c r="J1" s="16"/>
      <c r="K1" s="16"/>
      <c r="L1" s="17"/>
      <c r="M1" s="18"/>
      <c r="N1" s="19"/>
      <c r="O1" s="19"/>
      <c r="P1" s="19"/>
      <c r="Q1" s="18"/>
      <c r="R1" s="18"/>
      <c r="S1" s="18"/>
      <c r="T1" s="19"/>
      <c r="U1" s="21"/>
    </row>
    <row r="2" spans="1:23" s="14" customFormat="1">
      <c r="A2" s="20"/>
      <c r="B2" s="20"/>
      <c r="C2" s="20"/>
      <c r="D2" s="20"/>
      <c r="F2" s="15"/>
      <c r="G2" s="15"/>
      <c r="I2" s="16"/>
      <c r="J2" s="16"/>
      <c r="K2" s="16"/>
      <c r="L2" s="21"/>
      <c r="M2" s="21"/>
      <c r="N2" s="19"/>
      <c r="O2" s="19"/>
      <c r="P2" s="19"/>
      <c r="Q2" s="22"/>
      <c r="R2" s="18"/>
      <c r="S2" s="18"/>
      <c r="T2" s="19"/>
      <c r="U2" s="21"/>
    </row>
    <row r="3" spans="1:23" s="14" customFormat="1">
      <c r="A3" s="21"/>
      <c r="B3" s="21"/>
      <c r="C3" s="21"/>
      <c r="D3" s="21"/>
      <c r="E3" s="21"/>
      <c r="F3" s="21"/>
      <c r="G3" s="21"/>
      <c r="H3" s="21"/>
      <c r="I3" s="21"/>
      <c r="J3" s="21"/>
      <c r="K3" s="21"/>
      <c r="L3" s="21"/>
      <c r="M3" s="21"/>
      <c r="N3" s="21"/>
      <c r="O3" s="21"/>
      <c r="P3" s="21"/>
      <c r="Q3" s="21"/>
      <c r="R3" s="21"/>
      <c r="S3" s="21"/>
      <c r="T3" s="21"/>
      <c r="U3" s="21"/>
    </row>
    <row r="4" spans="1:23" ht="42">
      <c r="A4" s="87" t="s">
        <v>73</v>
      </c>
      <c r="B4" s="87" t="s">
        <v>74</v>
      </c>
      <c r="C4" s="143" t="s">
        <v>75</v>
      </c>
      <c r="D4" s="143" t="s">
        <v>76</v>
      </c>
      <c r="E4" s="88" t="s">
        <v>77</v>
      </c>
      <c r="F4" s="194"/>
      <c r="G4" s="194"/>
      <c r="H4" s="195"/>
      <c r="I4" s="280" t="s">
        <v>78</v>
      </c>
      <c r="J4" s="281"/>
      <c r="K4" s="87" t="s">
        <v>79</v>
      </c>
      <c r="L4" s="87" t="s">
        <v>80</v>
      </c>
      <c r="M4" s="87" t="s">
        <v>81</v>
      </c>
      <c r="N4" s="87" t="s">
        <v>82</v>
      </c>
      <c r="O4" s="87" t="s">
        <v>83</v>
      </c>
      <c r="P4" s="87" t="s">
        <v>84</v>
      </c>
      <c r="Q4" s="87" t="s">
        <v>85</v>
      </c>
      <c r="R4" s="87" t="s">
        <v>86</v>
      </c>
      <c r="S4" s="87" t="s">
        <v>87</v>
      </c>
      <c r="T4" s="87" t="s">
        <v>88</v>
      </c>
      <c r="U4" s="87" t="s">
        <v>32</v>
      </c>
      <c r="V4" s="87" t="s">
        <v>89</v>
      </c>
    </row>
    <row r="5" spans="1:23" hidden="1">
      <c r="A5" s="196"/>
      <c r="B5" s="196"/>
      <c r="C5" s="196"/>
      <c r="D5" s="196"/>
      <c r="E5" s="196" t="s">
        <v>90</v>
      </c>
      <c r="F5" s="196" t="s">
        <v>91</v>
      </c>
      <c r="G5" s="197" t="s">
        <v>92</v>
      </c>
      <c r="H5" s="196" t="s">
        <v>93</v>
      </c>
      <c r="I5" s="198" t="s">
        <v>94</v>
      </c>
      <c r="J5" s="199" t="s">
        <v>95</v>
      </c>
      <c r="K5" s="200"/>
      <c r="L5" s="201"/>
      <c r="M5" s="201"/>
      <c r="N5" s="202"/>
      <c r="O5" s="203"/>
      <c r="P5" s="203"/>
      <c r="Q5" s="200"/>
      <c r="R5" s="200"/>
      <c r="S5" s="200"/>
      <c r="T5" s="203"/>
      <c r="U5" s="200"/>
      <c r="V5" s="200"/>
    </row>
    <row r="6" spans="1:23" ht="57.75" customHeight="1">
      <c r="A6" s="89" t="s">
        <v>96</v>
      </c>
      <c r="B6" s="90" t="s">
        <v>97</v>
      </c>
      <c r="C6" s="91" t="s">
        <v>97</v>
      </c>
      <c r="D6" s="91" t="s">
        <v>97</v>
      </c>
      <c r="E6" s="204" t="s">
        <v>98</v>
      </c>
      <c r="F6" s="204"/>
      <c r="G6" s="204"/>
      <c r="H6" s="204"/>
      <c r="I6" s="92" t="s">
        <v>99</v>
      </c>
      <c r="J6" s="92" t="s">
        <v>100</v>
      </c>
      <c r="K6" s="91" t="s">
        <v>101</v>
      </c>
      <c r="L6" s="93">
        <v>20</v>
      </c>
      <c r="M6" s="93"/>
      <c r="N6" s="159"/>
      <c r="O6" s="95" t="s">
        <v>102</v>
      </c>
      <c r="P6" s="95" t="s">
        <v>103</v>
      </c>
      <c r="Q6" s="91" t="s">
        <v>104</v>
      </c>
      <c r="R6" s="91"/>
      <c r="S6" s="91" t="s">
        <v>105</v>
      </c>
      <c r="T6" s="95"/>
      <c r="U6" s="160" t="s">
        <v>106</v>
      </c>
      <c r="V6" s="160" t="s">
        <v>106</v>
      </c>
    </row>
    <row r="7" spans="1:23" ht="56">
      <c r="A7" s="89" t="s">
        <v>107</v>
      </c>
      <c r="B7" s="90" t="s">
        <v>97</v>
      </c>
      <c r="C7" s="91" t="s">
        <v>97</v>
      </c>
      <c r="D7" s="91" t="s">
        <v>97</v>
      </c>
      <c r="E7" s="204" t="s">
        <v>108</v>
      </c>
      <c r="F7" s="204"/>
      <c r="G7" s="204"/>
      <c r="H7" s="204"/>
      <c r="I7" s="92" t="s">
        <v>99</v>
      </c>
      <c r="J7" s="92" t="s">
        <v>109</v>
      </c>
      <c r="K7" s="91" t="s">
        <v>110</v>
      </c>
      <c r="L7" s="93" t="s">
        <v>111</v>
      </c>
      <c r="M7" s="91" t="s">
        <v>112</v>
      </c>
      <c r="N7" s="159"/>
      <c r="O7" s="95" t="s">
        <v>113</v>
      </c>
      <c r="P7" s="95" t="s">
        <v>114</v>
      </c>
      <c r="Q7" s="91" t="s">
        <v>115</v>
      </c>
      <c r="R7" s="91"/>
      <c r="S7" s="91" t="s">
        <v>116</v>
      </c>
      <c r="T7" s="95"/>
      <c r="U7" s="160" t="s">
        <v>106</v>
      </c>
      <c r="V7" s="160" t="s">
        <v>106</v>
      </c>
    </row>
    <row r="8" spans="1:23" ht="70">
      <c r="A8" s="89" t="s">
        <v>117</v>
      </c>
      <c r="B8" s="90" t="s">
        <v>97</v>
      </c>
      <c r="C8" s="91" t="s">
        <v>97</v>
      </c>
      <c r="D8" s="91" t="s">
        <v>97</v>
      </c>
      <c r="E8" s="204" t="s">
        <v>118</v>
      </c>
      <c r="F8" s="204"/>
      <c r="G8" s="204"/>
      <c r="H8" s="204"/>
      <c r="I8" s="92" t="s">
        <v>99</v>
      </c>
      <c r="J8" s="92" t="s">
        <v>119</v>
      </c>
      <c r="K8" s="91" t="s">
        <v>120</v>
      </c>
      <c r="L8" s="93">
        <v>3</v>
      </c>
      <c r="M8" s="161" t="s">
        <v>121</v>
      </c>
      <c r="N8" s="159"/>
      <c r="O8" s="95" t="s">
        <v>122</v>
      </c>
      <c r="P8" s="95" t="s">
        <v>123</v>
      </c>
      <c r="Q8" s="91" t="s">
        <v>124</v>
      </c>
      <c r="R8" s="91"/>
      <c r="S8" s="91" t="s">
        <v>125</v>
      </c>
      <c r="T8" s="95"/>
      <c r="U8" s="160" t="s">
        <v>106</v>
      </c>
      <c r="V8" s="160" t="s">
        <v>106</v>
      </c>
    </row>
    <row r="9" spans="1:23" ht="112">
      <c r="A9" s="89" t="s">
        <v>126</v>
      </c>
      <c r="B9" s="90" t="s">
        <v>97</v>
      </c>
      <c r="C9" s="91" t="s">
        <v>97</v>
      </c>
      <c r="D9" s="91" t="s">
        <v>97</v>
      </c>
      <c r="E9" s="204" t="s">
        <v>127</v>
      </c>
      <c r="F9" s="204"/>
      <c r="G9" s="204"/>
      <c r="H9" s="204"/>
      <c r="I9" s="92" t="s">
        <v>99</v>
      </c>
      <c r="J9" s="92" t="s">
        <v>128</v>
      </c>
      <c r="K9" s="91" t="s">
        <v>120</v>
      </c>
      <c r="L9" s="93">
        <v>3</v>
      </c>
      <c r="M9" s="93" t="s">
        <v>129</v>
      </c>
      <c r="N9" s="91"/>
      <c r="O9" s="95" t="s">
        <v>130</v>
      </c>
      <c r="P9" s="95" t="s">
        <v>131</v>
      </c>
      <c r="Q9" s="91" t="s">
        <v>132</v>
      </c>
      <c r="R9" s="91"/>
      <c r="S9" s="91" t="s">
        <v>133</v>
      </c>
      <c r="T9" s="95"/>
      <c r="U9" s="160" t="s">
        <v>106</v>
      </c>
      <c r="V9" s="160" t="s">
        <v>106</v>
      </c>
    </row>
    <row r="10" spans="1:23" ht="126" hidden="1">
      <c r="A10" s="89" t="s">
        <v>134</v>
      </c>
      <c r="B10" s="90" t="s">
        <v>135</v>
      </c>
      <c r="C10" s="91" t="s">
        <v>135</v>
      </c>
      <c r="D10" s="91" t="s">
        <v>135</v>
      </c>
      <c r="E10" s="204" t="s">
        <v>136</v>
      </c>
      <c r="F10" s="204"/>
      <c r="G10" s="204"/>
      <c r="H10" s="204"/>
      <c r="I10" s="92" t="s">
        <v>99</v>
      </c>
      <c r="J10" s="92" t="s">
        <v>137</v>
      </c>
      <c r="K10" s="91" t="s">
        <v>120</v>
      </c>
      <c r="L10" s="93">
        <v>3</v>
      </c>
      <c r="M10" s="93" t="s">
        <v>129</v>
      </c>
      <c r="N10" s="91"/>
      <c r="O10" s="95" t="s">
        <v>138</v>
      </c>
      <c r="P10" s="95" t="s">
        <v>139</v>
      </c>
      <c r="Q10" s="91" t="s">
        <v>140</v>
      </c>
      <c r="R10" s="91"/>
      <c r="S10" s="91"/>
      <c r="T10" s="95"/>
      <c r="U10" s="160"/>
      <c r="V10" s="160"/>
    </row>
    <row r="11" spans="1:23" ht="84" hidden="1">
      <c r="A11" s="89" t="s">
        <v>141</v>
      </c>
      <c r="B11" s="90" t="s">
        <v>135</v>
      </c>
      <c r="C11" s="91" t="s">
        <v>135</v>
      </c>
      <c r="D11" s="91" t="s">
        <v>135</v>
      </c>
      <c r="E11" s="204" t="s">
        <v>142</v>
      </c>
      <c r="F11" s="204"/>
      <c r="G11" s="204"/>
      <c r="H11" s="204"/>
      <c r="I11" s="92" t="s">
        <v>99</v>
      </c>
      <c r="J11" s="92" t="s">
        <v>143</v>
      </c>
      <c r="K11" s="91" t="s">
        <v>110</v>
      </c>
      <c r="L11" s="93" t="s">
        <v>111</v>
      </c>
      <c r="M11" s="91" t="s">
        <v>112</v>
      </c>
      <c r="N11" s="95" t="s">
        <v>144</v>
      </c>
      <c r="O11" s="95" t="s">
        <v>145</v>
      </c>
      <c r="P11" s="95" t="s">
        <v>146</v>
      </c>
      <c r="Q11" s="91" t="s">
        <v>147</v>
      </c>
      <c r="R11" s="91"/>
      <c r="S11" s="91" t="s">
        <v>148</v>
      </c>
      <c r="T11" s="95"/>
      <c r="U11" s="160"/>
      <c r="V11" s="160"/>
    </row>
    <row r="12" spans="1:23" ht="126">
      <c r="A12" s="89" t="s">
        <v>149</v>
      </c>
      <c r="B12" s="90" t="s">
        <v>135</v>
      </c>
      <c r="C12" s="91" t="s">
        <v>135</v>
      </c>
      <c r="D12" s="91" t="s">
        <v>135</v>
      </c>
      <c r="E12" s="23" t="s">
        <v>150</v>
      </c>
      <c r="F12" s="204"/>
      <c r="G12" s="204"/>
      <c r="H12" s="204"/>
      <c r="I12" s="92" t="s">
        <v>99</v>
      </c>
      <c r="J12" s="92" t="s">
        <v>151</v>
      </c>
      <c r="K12" s="91" t="s">
        <v>120</v>
      </c>
      <c r="L12" s="93">
        <v>2</v>
      </c>
      <c r="M12" s="188" t="s">
        <v>152</v>
      </c>
      <c r="N12" s="159" t="s">
        <v>153</v>
      </c>
      <c r="O12" s="95" t="s">
        <v>154</v>
      </c>
      <c r="P12" s="95" t="s">
        <v>155</v>
      </c>
      <c r="Q12" s="91" t="s">
        <v>156</v>
      </c>
      <c r="R12" s="91" t="s">
        <v>157</v>
      </c>
      <c r="S12" s="91" t="s">
        <v>148</v>
      </c>
      <c r="T12" s="95"/>
      <c r="U12" s="163" t="s">
        <v>106</v>
      </c>
      <c r="V12" s="160" t="s">
        <v>106</v>
      </c>
      <c r="W12" s="8"/>
    </row>
    <row r="13" spans="1:23" ht="70">
      <c r="A13" s="89" t="s">
        <v>158</v>
      </c>
      <c r="B13" s="90" t="s">
        <v>135</v>
      </c>
      <c r="C13" s="91" t="s">
        <v>135</v>
      </c>
      <c r="D13" s="90" t="s">
        <v>135</v>
      </c>
      <c r="E13" s="96" t="s">
        <v>159</v>
      </c>
      <c r="F13" s="204"/>
      <c r="G13" s="204"/>
      <c r="H13" s="204"/>
      <c r="I13" s="92" t="s">
        <v>99</v>
      </c>
      <c r="J13" s="92" t="s">
        <v>160</v>
      </c>
      <c r="K13" s="91" t="s">
        <v>110</v>
      </c>
      <c r="L13" s="93" t="s">
        <v>111</v>
      </c>
      <c r="M13" s="91" t="s">
        <v>112</v>
      </c>
      <c r="N13" s="159"/>
      <c r="O13" s="95" t="s">
        <v>161</v>
      </c>
      <c r="P13" s="95" t="s">
        <v>162</v>
      </c>
      <c r="Q13" s="91" t="s">
        <v>163</v>
      </c>
      <c r="R13" s="91"/>
      <c r="S13" s="91" t="s">
        <v>164</v>
      </c>
      <c r="T13" s="95"/>
      <c r="U13" s="160" t="s">
        <v>106</v>
      </c>
      <c r="V13" s="160" t="s">
        <v>106</v>
      </c>
    </row>
    <row r="14" spans="1:23" ht="42" hidden="1">
      <c r="A14" s="89" t="s">
        <v>165</v>
      </c>
      <c r="B14" s="90" t="s">
        <v>135</v>
      </c>
      <c r="C14" s="91" t="s">
        <v>135</v>
      </c>
      <c r="D14" s="91" t="s">
        <v>135</v>
      </c>
      <c r="E14" s="204" t="s">
        <v>166</v>
      </c>
      <c r="F14" s="204"/>
      <c r="G14" s="204"/>
      <c r="H14" s="204"/>
      <c r="I14" s="92" t="s">
        <v>99</v>
      </c>
      <c r="J14" s="92" t="s">
        <v>167</v>
      </c>
      <c r="K14" s="91" t="s">
        <v>168</v>
      </c>
      <c r="L14" s="93">
        <v>100</v>
      </c>
      <c r="M14" s="93"/>
      <c r="N14" s="159"/>
      <c r="O14" s="95" t="s">
        <v>169</v>
      </c>
      <c r="P14" s="95" t="s">
        <v>170</v>
      </c>
      <c r="Q14" s="91" t="s">
        <v>171</v>
      </c>
      <c r="R14" s="91"/>
      <c r="S14" s="91"/>
      <c r="T14" s="95"/>
      <c r="U14" s="160"/>
      <c r="V14" s="160"/>
    </row>
    <row r="15" spans="1:23" ht="28" hidden="1">
      <c r="A15" s="89" t="s">
        <v>172</v>
      </c>
      <c r="B15" s="90" t="s">
        <v>135</v>
      </c>
      <c r="C15" s="91" t="s">
        <v>135</v>
      </c>
      <c r="D15" s="91" t="s">
        <v>135</v>
      </c>
      <c r="E15" s="204" t="s">
        <v>173</v>
      </c>
      <c r="F15" s="204"/>
      <c r="G15" s="204"/>
      <c r="H15" s="204"/>
      <c r="I15" s="92" t="s">
        <v>99</v>
      </c>
      <c r="J15" s="92" t="s">
        <v>174</v>
      </c>
      <c r="K15" s="91" t="s">
        <v>175</v>
      </c>
      <c r="L15" s="93">
        <v>50</v>
      </c>
      <c r="M15" s="93"/>
      <c r="N15" s="159"/>
      <c r="O15" s="95" t="s">
        <v>176</v>
      </c>
      <c r="P15" s="95" t="s">
        <v>114</v>
      </c>
      <c r="Q15" s="91"/>
      <c r="R15" s="91"/>
      <c r="S15" s="91"/>
      <c r="T15" s="95"/>
      <c r="U15" s="160"/>
      <c r="V15" s="160"/>
    </row>
    <row r="16" spans="1:23" ht="28" hidden="1">
      <c r="A16" s="89" t="s">
        <v>177</v>
      </c>
      <c r="B16" s="90" t="s">
        <v>135</v>
      </c>
      <c r="C16" s="91" t="s">
        <v>135</v>
      </c>
      <c r="D16" s="91" t="s">
        <v>135</v>
      </c>
      <c r="E16" s="23" t="s">
        <v>178</v>
      </c>
      <c r="F16" s="204"/>
      <c r="G16" s="204"/>
      <c r="H16" s="204"/>
      <c r="I16" s="92" t="s">
        <v>99</v>
      </c>
      <c r="J16" s="92" t="s">
        <v>179</v>
      </c>
      <c r="K16" s="91" t="s">
        <v>175</v>
      </c>
      <c r="L16" s="93">
        <v>50</v>
      </c>
      <c r="M16" s="93"/>
      <c r="N16" s="159"/>
      <c r="O16" s="95" t="s">
        <v>180</v>
      </c>
      <c r="P16" s="95" t="s">
        <v>181</v>
      </c>
      <c r="Q16" s="93" t="s">
        <v>182</v>
      </c>
      <c r="R16" s="91"/>
      <c r="S16" s="91"/>
      <c r="T16" s="95"/>
      <c r="U16" s="160"/>
      <c r="V16" s="160"/>
    </row>
    <row r="17" spans="1:22" ht="28" hidden="1">
      <c r="A17" s="97" t="s">
        <v>183</v>
      </c>
      <c r="B17" s="90" t="s">
        <v>97</v>
      </c>
      <c r="C17" s="91"/>
      <c r="D17" s="90" t="s">
        <v>97</v>
      </c>
      <c r="E17" s="64"/>
      <c r="F17" s="282" t="s">
        <v>184</v>
      </c>
      <c r="G17" s="283"/>
      <c r="H17" s="284"/>
      <c r="I17" s="92" t="s">
        <v>99</v>
      </c>
      <c r="J17" s="92" t="s">
        <v>185</v>
      </c>
      <c r="K17" s="91" t="s">
        <v>168</v>
      </c>
      <c r="L17" s="93">
        <v>10</v>
      </c>
      <c r="M17" s="93"/>
      <c r="N17" s="159"/>
      <c r="O17" s="95"/>
      <c r="P17" s="95"/>
      <c r="Q17" s="93" t="s">
        <v>186</v>
      </c>
      <c r="R17" s="91"/>
      <c r="S17" s="91"/>
      <c r="T17" s="95"/>
      <c r="U17" s="160"/>
      <c r="V17" s="160"/>
    </row>
    <row r="18" spans="1:22" ht="28" hidden="1">
      <c r="A18" s="89" t="s">
        <v>187</v>
      </c>
      <c r="B18" s="90" t="s">
        <v>135</v>
      </c>
      <c r="C18" s="91" t="s">
        <v>135</v>
      </c>
      <c r="D18" s="91" t="s">
        <v>135</v>
      </c>
      <c r="E18" s="25" t="s">
        <v>188</v>
      </c>
      <c r="F18" s="204"/>
      <c r="G18" s="204"/>
      <c r="H18" s="204"/>
      <c r="I18" s="92" t="s">
        <v>99</v>
      </c>
      <c r="J18" s="92" t="s">
        <v>189</v>
      </c>
      <c r="K18" s="91" t="s">
        <v>175</v>
      </c>
      <c r="L18" s="93">
        <v>50</v>
      </c>
      <c r="M18" s="93"/>
      <c r="N18" s="159"/>
      <c r="O18" s="95" t="s">
        <v>190</v>
      </c>
      <c r="P18" s="95" t="s">
        <v>114</v>
      </c>
      <c r="Q18" s="91" t="s">
        <v>191</v>
      </c>
      <c r="R18" s="91"/>
      <c r="S18" s="91"/>
      <c r="T18" s="95"/>
      <c r="U18" s="160"/>
      <c r="V18" s="160"/>
    </row>
    <row r="19" spans="1:22" ht="28" hidden="1">
      <c r="A19" s="89" t="s">
        <v>192</v>
      </c>
      <c r="B19" s="90" t="s">
        <v>135</v>
      </c>
      <c r="C19" s="91" t="s">
        <v>135</v>
      </c>
      <c r="D19" s="91" t="s">
        <v>135</v>
      </c>
      <c r="E19" s="204" t="s">
        <v>193</v>
      </c>
      <c r="F19" s="204"/>
      <c r="G19" s="204"/>
      <c r="H19" s="204"/>
      <c r="I19" s="92" t="s">
        <v>99</v>
      </c>
      <c r="J19" s="92" t="s">
        <v>194</v>
      </c>
      <c r="K19" s="91" t="s">
        <v>175</v>
      </c>
      <c r="L19" s="93">
        <v>50</v>
      </c>
      <c r="M19" s="93"/>
      <c r="N19" s="159"/>
      <c r="O19" s="95" t="s">
        <v>195</v>
      </c>
      <c r="P19" s="95" t="s">
        <v>114</v>
      </c>
      <c r="Q19" s="91"/>
      <c r="R19" s="91"/>
      <c r="S19" s="91"/>
      <c r="T19" s="95"/>
      <c r="U19" s="160"/>
      <c r="V19" s="160"/>
    </row>
    <row r="20" spans="1:22" ht="28" hidden="1">
      <c r="A20" s="89" t="s">
        <v>196</v>
      </c>
      <c r="B20" s="90" t="s">
        <v>135</v>
      </c>
      <c r="C20" s="91" t="s">
        <v>135</v>
      </c>
      <c r="D20" s="91" t="s">
        <v>135</v>
      </c>
      <c r="E20" s="204" t="s">
        <v>197</v>
      </c>
      <c r="F20" s="204"/>
      <c r="G20" s="204"/>
      <c r="H20" s="204"/>
      <c r="I20" s="92" t="s">
        <v>99</v>
      </c>
      <c r="J20" s="92" t="s">
        <v>198</v>
      </c>
      <c r="K20" s="91" t="s">
        <v>175</v>
      </c>
      <c r="L20" s="93">
        <v>50</v>
      </c>
      <c r="M20" s="93"/>
      <c r="N20" s="159"/>
      <c r="O20" s="95" t="s">
        <v>199</v>
      </c>
      <c r="P20" s="95" t="s">
        <v>114</v>
      </c>
      <c r="Q20" s="91"/>
      <c r="R20" s="91"/>
      <c r="S20" s="91"/>
      <c r="T20" s="95"/>
      <c r="U20" s="160"/>
      <c r="V20" s="160"/>
    </row>
    <row r="21" spans="1:22" ht="28" hidden="1">
      <c r="A21" s="89" t="s">
        <v>200</v>
      </c>
      <c r="B21" s="90" t="s">
        <v>135</v>
      </c>
      <c r="C21" s="91" t="s">
        <v>135</v>
      </c>
      <c r="D21" s="91" t="s">
        <v>135</v>
      </c>
      <c r="E21" s="204" t="s">
        <v>201</v>
      </c>
      <c r="F21" s="204"/>
      <c r="G21" s="204"/>
      <c r="H21" s="204"/>
      <c r="I21" s="92" t="s">
        <v>99</v>
      </c>
      <c r="J21" s="92" t="s">
        <v>202</v>
      </c>
      <c r="K21" s="91" t="s">
        <v>175</v>
      </c>
      <c r="L21" s="93">
        <v>50</v>
      </c>
      <c r="M21" s="93"/>
      <c r="N21" s="159"/>
      <c r="O21" s="95" t="s">
        <v>203</v>
      </c>
      <c r="P21" s="95" t="s">
        <v>114</v>
      </c>
      <c r="Q21" s="91"/>
      <c r="R21" s="91"/>
      <c r="S21" s="91"/>
      <c r="T21" s="95"/>
      <c r="U21" s="160"/>
      <c r="V21" s="160"/>
    </row>
    <row r="22" spans="1:22" ht="28" hidden="1">
      <c r="A22" s="89" t="s">
        <v>204</v>
      </c>
      <c r="B22" s="90" t="s">
        <v>135</v>
      </c>
      <c r="C22" s="91" t="s">
        <v>135</v>
      </c>
      <c r="D22" s="91" t="s">
        <v>135</v>
      </c>
      <c r="E22" s="204" t="s">
        <v>205</v>
      </c>
      <c r="F22" s="204"/>
      <c r="G22" s="204"/>
      <c r="H22" s="204"/>
      <c r="I22" s="92" t="s">
        <v>99</v>
      </c>
      <c r="J22" s="92" t="s">
        <v>206</v>
      </c>
      <c r="K22" s="91" t="s">
        <v>175</v>
      </c>
      <c r="L22" s="93">
        <v>50</v>
      </c>
      <c r="M22" s="93"/>
      <c r="N22" s="159"/>
      <c r="O22" s="95" t="s">
        <v>207</v>
      </c>
      <c r="P22" s="95" t="s">
        <v>208</v>
      </c>
      <c r="Q22" s="91"/>
      <c r="R22" s="91"/>
      <c r="S22" s="91"/>
      <c r="T22" s="95"/>
      <c r="U22" s="160"/>
      <c r="V22" s="160"/>
    </row>
    <row r="23" spans="1:22" ht="28" hidden="1">
      <c r="A23" s="89" t="s">
        <v>209</v>
      </c>
      <c r="B23" s="90" t="s">
        <v>135</v>
      </c>
      <c r="C23" s="91" t="s">
        <v>135</v>
      </c>
      <c r="D23" s="91" t="s">
        <v>135</v>
      </c>
      <c r="E23" s="23" t="s">
        <v>210</v>
      </c>
      <c r="F23" s="204"/>
      <c r="G23" s="204"/>
      <c r="H23" s="204"/>
      <c r="I23" s="92" t="s">
        <v>99</v>
      </c>
      <c r="J23" s="92" t="s">
        <v>211</v>
      </c>
      <c r="K23" s="91" t="s">
        <v>101</v>
      </c>
      <c r="L23" s="93">
        <v>100</v>
      </c>
      <c r="M23" s="93"/>
      <c r="N23" s="159"/>
      <c r="O23" s="95" t="s">
        <v>212</v>
      </c>
      <c r="P23" s="95" t="s">
        <v>213</v>
      </c>
      <c r="Q23" s="91"/>
      <c r="R23" s="91"/>
      <c r="S23" s="91"/>
      <c r="T23" s="95"/>
      <c r="U23" s="160"/>
      <c r="V23" s="160"/>
    </row>
    <row r="24" spans="1:22" ht="28" hidden="1">
      <c r="A24" s="97" t="s">
        <v>214</v>
      </c>
      <c r="B24" s="90" t="s">
        <v>97</v>
      </c>
      <c r="C24" s="91" t="s">
        <v>97</v>
      </c>
      <c r="D24" s="90" t="s">
        <v>97</v>
      </c>
      <c r="E24" s="24"/>
      <c r="F24" s="98" t="s">
        <v>215</v>
      </c>
      <c r="G24" s="205"/>
      <c r="H24" s="205"/>
      <c r="I24" s="92" t="s">
        <v>99</v>
      </c>
      <c r="J24" s="92" t="s">
        <v>216</v>
      </c>
      <c r="K24" s="91" t="s">
        <v>101</v>
      </c>
      <c r="L24" s="93">
        <v>3</v>
      </c>
      <c r="M24" s="93" t="s">
        <v>217</v>
      </c>
      <c r="N24" s="159"/>
      <c r="O24" s="95" t="s">
        <v>212</v>
      </c>
      <c r="P24" s="95" t="s">
        <v>213</v>
      </c>
      <c r="Q24" s="91"/>
      <c r="R24" s="91"/>
      <c r="S24" s="91"/>
      <c r="T24" s="95"/>
      <c r="U24" s="160"/>
      <c r="V24" s="160"/>
    </row>
    <row r="25" spans="1:22" ht="28" hidden="1">
      <c r="A25" s="89" t="s">
        <v>218</v>
      </c>
      <c r="B25" s="90" t="s">
        <v>135</v>
      </c>
      <c r="C25" s="91" t="s">
        <v>135</v>
      </c>
      <c r="D25" s="91" t="s">
        <v>135</v>
      </c>
      <c r="E25" s="25" t="s">
        <v>219</v>
      </c>
      <c r="F25" s="204"/>
      <c r="G25" s="204"/>
      <c r="H25" s="204"/>
      <c r="I25" s="92" t="s">
        <v>99</v>
      </c>
      <c r="J25" s="92" t="s">
        <v>220</v>
      </c>
      <c r="K25" s="91" t="s">
        <v>168</v>
      </c>
      <c r="L25" s="93">
        <v>100</v>
      </c>
      <c r="M25" s="93"/>
      <c r="N25" s="159"/>
      <c r="O25" s="95" t="s">
        <v>221</v>
      </c>
      <c r="P25" s="95" t="s">
        <v>114</v>
      </c>
      <c r="Q25" s="91"/>
      <c r="R25" s="91"/>
      <c r="S25" s="91"/>
      <c r="T25" s="95"/>
      <c r="U25" s="160"/>
      <c r="V25" s="160"/>
    </row>
    <row r="26" spans="1:22" ht="42" hidden="1">
      <c r="A26" s="89" t="s">
        <v>222</v>
      </c>
      <c r="B26" s="90" t="s">
        <v>135</v>
      </c>
      <c r="C26" s="91" t="s">
        <v>135</v>
      </c>
      <c r="D26" s="91" t="s">
        <v>135</v>
      </c>
      <c r="E26" s="204" t="s">
        <v>223</v>
      </c>
      <c r="F26" s="204"/>
      <c r="G26" s="204"/>
      <c r="H26" s="204"/>
      <c r="I26" s="92" t="s">
        <v>99</v>
      </c>
      <c r="J26" s="92" t="s">
        <v>224</v>
      </c>
      <c r="K26" s="91" t="s">
        <v>168</v>
      </c>
      <c r="L26" s="91">
        <v>1024</v>
      </c>
      <c r="M26" s="93"/>
      <c r="N26" s="159"/>
      <c r="O26" s="95" t="s">
        <v>225</v>
      </c>
      <c r="P26" s="95" t="s">
        <v>226</v>
      </c>
      <c r="Q26" s="91"/>
      <c r="R26" s="91"/>
      <c r="S26" s="91" t="s">
        <v>164</v>
      </c>
      <c r="T26" s="95"/>
      <c r="U26" s="160"/>
      <c r="V26" s="160"/>
    </row>
    <row r="27" spans="1:22" ht="42">
      <c r="A27" s="89" t="s">
        <v>227</v>
      </c>
      <c r="B27" s="90" t="s">
        <v>228</v>
      </c>
      <c r="C27" s="90" t="s">
        <v>228</v>
      </c>
      <c r="D27" s="91" t="s">
        <v>228</v>
      </c>
      <c r="E27" s="23" t="s">
        <v>229</v>
      </c>
      <c r="F27" s="204"/>
      <c r="G27" s="204"/>
      <c r="H27" s="204"/>
      <c r="I27" s="92" t="s">
        <v>99</v>
      </c>
      <c r="J27" s="92" t="s">
        <v>230</v>
      </c>
      <c r="K27" s="178"/>
      <c r="L27" s="185"/>
      <c r="M27" s="93"/>
      <c r="N27" s="185"/>
      <c r="O27" s="178" t="s">
        <v>231</v>
      </c>
      <c r="P27" s="178" t="s">
        <v>114</v>
      </c>
      <c r="Q27" s="93" t="s">
        <v>232</v>
      </c>
      <c r="R27" s="185"/>
      <c r="S27" s="185"/>
      <c r="T27" s="185"/>
      <c r="U27" s="160" t="s">
        <v>106</v>
      </c>
      <c r="V27" s="160" t="s">
        <v>106</v>
      </c>
    </row>
    <row r="28" spans="1:22" ht="28">
      <c r="A28" s="97" t="s">
        <v>233</v>
      </c>
      <c r="B28" s="90" t="s">
        <v>135</v>
      </c>
      <c r="C28" s="91" t="s">
        <v>135</v>
      </c>
      <c r="D28" s="91" t="s">
        <v>135</v>
      </c>
      <c r="E28" s="26"/>
      <c r="F28" s="99" t="s">
        <v>234</v>
      </c>
      <c r="G28" s="99"/>
      <c r="H28" s="134"/>
      <c r="I28" s="92" t="s">
        <v>99</v>
      </c>
      <c r="J28" s="92" t="s">
        <v>230</v>
      </c>
      <c r="K28" s="91" t="s">
        <v>120</v>
      </c>
      <c r="L28" s="93">
        <v>3</v>
      </c>
      <c r="M28" s="91" t="s">
        <v>235</v>
      </c>
      <c r="N28" s="159"/>
      <c r="O28" s="95" t="s">
        <v>236</v>
      </c>
      <c r="P28" s="95" t="s">
        <v>237</v>
      </c>
      <c r="Q28" s="91" t="s">
        <v>238</v>
      </c>
      <c r="R28" s="91"/>
      <c r="S28" s="91"/>
      <c r="T28" s="92"/>
      <c r="U28" s="160" t="s">
        <v>106</v>
      </c>
      <c r="V28" s="160" t="s">
        <v>106</v>
      </c>
    </row>
    <row r="29" spans="1:22" ht="28">
      <c r="A29" s="97" t="s">
        <v>239</v>
      </c>
      <c r="B29" s="90" t="s">
        <v>97</v>
      </c>
      <c r="C29" s="91" t="s">
        <v>97</v>
      </c>
      <c r="D29" s="91" t="s">
        <v>97</v>
      </c>
      <c r="E29" s="26"/>
      <c r="F29" s="99" t="s">
        <v>240</v>
      </c>
      <c r="G29" s="99"/>
      <c r="H29" s="134"/>
      <c r="I29" s="92" t="s">
        <v>99</v>
      </c>
      <c r="J29" s="92" t="s">
        <v>230</v>
      </c>
      <c r="K29" s="91" t="s">
        <v>168</v>
      </c>
      <c r="L29" s="93">
        <v>1024</v>
      </c>
      <c r="M29" s="93"/>
      <c r="N29" s="159"/>
      <c r="O29" s="95" t="s">
        <v>241</v>
      </c>
      <c r="P29" s="95" t="s">
        <v>242</v>
      </c>
      <c r="Q29" s="91" t="s">
        <v>232</v>
      </c>
      <c r="R29" s="91"/>
      <c r="S29" s="91"/>
      <c r="T29" s="167"/>
      <c r="U29" s="160" t="s">
        <v>106</v>
      </c>
      <c r="V29" s="160" t="s">
        <v>106</v>
      </c>
    </row>
    <row r="30" spans="1:22" ht="28">
      <c r="A30" s="89" t="s">
        <v>243</v>
      </c>
      <c r="B30" s="90" t="s">
        <v>97</v>
      </c>
      <c r="C30" s="91" t="s">
        <v>97</v>
      </c>
      <c r="D30" s="91" t="s">
        <v>97</v>
      </c>
      <c r="E30" s="27" t="s">
        <v>244</v>
      </c>
      <c r="F30" s="204"/>
      <c r="G30" s="204"/>
      <c r="H30" s="204"/>
      <c r="I30" s="92"/>
      <c r="J30" s="92" t="s">
        <v>114</v>
      </c>
      <c r="K30" s="91"/>
      <c r="L30" s="93"/>
      <c r="M30" s="93"/>
      <c r="N30" s="93"/>
      <c r="O30" s="95" t="s">
        <v>245</v>
      </c>
      <c r="P30" s="92" t="s">
        <v>114</v>
      </c>
      <c r="Q30" s="91" t="s">
        <v>246</v>
      </c>
      <c r="R30" s="91"/>
      <c r="S30" s="91"/>
      <c r="T30" s="93"/>
      <c r="U30" s="160" t="s">
        <v>106</v>
      </c>
      <c r="V30" s="160"/>
    </row>
    <row r="31" spans="1:22" ht="56">
      <c r="A31" s="97" t="s">
        <v>247</v>
      </c>
      <c r="B31" s="90" t="s">
        <v>135</v>
      </c>
      <c r="C31" s="91" t="s">
        <v>135</v>
      </c>
      <c r="D31" s="91" t="s">
        <v>135</v>
      </c>
      <c r="E31" s="26"/>
      <c r="F31" s="99" t="s">
        <v>248</v>
      </c>
      <c r="G31" s="99"/>
      <c r="H31" s="134"/>
      <c r="I31" s="92" t="s">
        <v>99</v>
      </c>
      <c r="J31" s="92" t="s">
        <v>249</v>
      </c>
      <c r="K31" s="91" t="s">
        <v>168</v>
      </c>
      <c r="L31" s="93">
        <v>3</v>
      </c>
      <c r="M31" s="93"/>
      <c r="N31" s="159"/>
      <c r="O31" s="95" t="s">
        <v>250</v>
      </c>
      <c r="P31" s="95" t="s">
        <v>251</v>
      </c>
      <c r="Q31" s="91" t="s">
        <v>252</v>
      </c>
      <c r="R31" s="91"/>
      <c r="S31" s="91"/>
      <c r="T31" s="95"/>
      <c r="U31" s="160" t="s">
        <v>106</v>
      </c>
      <c r="V31" s="160" t="s">
        <v>106</v>
      </c>
    </row>
    <row r="32" spans="1:22" ht="56">
      <c r="A32" s="97" t="s">
        <v>253</v>
      </c>
      <c r="B32" s="90" t="s">
        <v>97</v>
      </c>
      <c r="C32" s="91" t="s">
        <v>97</v>
      </c>
      <c r="D32" s="91" t="s">
        <v>97</v>
      </c>
      <c r="E32" s="28"/>
      <c r="F32" s="99" t="s">
        <v>254</v>
      </c>
      <c r="G32" s="133"/>
      <c r="H32" s="133"/>
      <c r="I32" s="92" t="s">
        <v>99</v>
      </c>
      <c r="J32" s="92" t="s">
        <v>255</v>
      </c>
      <c r="K32" s="91" t="s">
        <v>101</v>
      </c>
      <c r="L32" s="93">
        <v>255</v>
      </c>
      <c r="M32" s="93"/>
      <c r="N32" s="159"/>
      <c r="O32" s="95" t="s">
        <v>256</v>
      </c>
      <c r="P32" s="95" t="s">
        <v>257</v>
      </c>
      <c r="Q32" s="91" t="s">
        <v>246</v>
      </c>
      <c r="R32" s="91" t="s">
        <v>258</v>
      </c>
      <c r="S32" s="91" t="s">
        <v>259</v>
      </c>
      <c r="T32" s="92"/>
      <c r="U32" s="160" t="s">
        <v>106</v>
      </c>
      <c r="V32" s="160"/>
    </row>
    <row r="33" spans="1:24" ht="84">
      <c r="A33" s="89" t="s">
        <v>260</v>
      </c>
      <c r="B33" s="90" t="s">
        <v>228</v>
      </c>
      <c r="C33" s="90" t="s">
        <v>228</v>
      </c>
      <c r="D33" s="91" t="s">
        <v>228</v>
      </c>
      <c r="E33" s="27" t="s">
        <v>261</v>
      </c>
      <c r="F33" s="204"/>
      <c r="G33" s="204"/>
      <c r="H33" s="204"/>
      <c r="I33" s="92" t="s">
        <v>99</v>
      </c>
      <c r="J33" s="92" t="s">
        <v>262</v>
      </c>
      <c r="K33" s="91"/>
      <c r="L33" s="93"/>
      <c r="M33" s="93"/>
      <c r="N33" s="93"/>
      <c r="O33" s="95" t="s">
        <v>263</v>
      </c>
      <c r="P33" s="92" t="s">
        <v>264</v>
      </c>
      <c r="Q33" s="91" t="s">
        <v>265</v>
      </c>
      <c r="R33" s="91"/>
      <c r="S33" s="91"/>
      <c r="T33" s="93"/>
      <c r="U33" s="160" t="s">
        <v>106</v>
      </c>
      <c r="V33" s="160"/>
    </row>
    <row r="34" spans="1:24" ht="42">
      <c r="A34" s="97" t="s">
        <v>266</v>
      </c>
      <c r="B34" s="90" t="s">
        <v>97</v>
      </c>
      <c r="C34" s="91" t="s">
        <v>97</v>
      </c>
      <c r="D34" s="91" t="s">
        <v>97</v>
      </c>
      <c r="E34" s="26"/>
      <c r="F34" s="99" t="s">
        <v>267</v>
      </c>
      <c r="G34" s="99"/>
      <c r="H34" s="99"/>
      <c r="I34" s="92" t="s">
        <v>99</v>
      </c>
      <c r="J34" s="92" t="s">
        <v>268</v>
      </c>
      <c r="K34" s="91" t="s">
        <v>175</v>
      </c>
      <c r="L34" s="93">
        <v>20</v>
      </c>
      <c r="M34" s="93"/>
      <c r="N34" s="159"/>
      <c r="O34" s="95" t="s">
        <v>269</v>
      </c>
      <c r="P34" s="95" t="s">
        <v>114</v>
      </c>
      <c r="Q34" s="91" t="s">
        <v>270</v>
      </c>
      <c r="R34" s="91"/>
      <c r="S34" s="91" t="s">
        <v>271</v>
      </c>
      <c r="T34" s="95"/>
      <c r="U34" s="160" t="s">
        <v>106</v>
      </c>
      <c r="V34" s="160" t="s">
        <v>106</v>
      </c>
    </row>
    <row r="35" spans="1:24" ht="42">
      <c r="A35" s="97" t="s">
        <v>272</v>
      </c>
      <c r="B35" s="90" t="s">
        <v>135</v>
      </c>
      <c r="C35" s="91" t="s">
        <v>135</v>
      </c>
      <c r="D35" s="91" t="s">
        <v>135</v>
      </c>
      <c r="E35" s="26"/>
      <c r="F35" s="99" t="s">
        <v>273</v>
      </c>
      <c r="G35" s="99"/>
      <c r="H35" s="99"/>
      <c r="I35" s="92" t="s">
        <v>99</v>
      </c>
      <c r="J35" s="92" t="s">
        <v>274</v>
      </c>
      <c r="K35" s="91" t="s">
        <v>110</v>
      </c>
      <c r="L35" s="93" t="s">
        <v>111</v>
      </c>
      <c r="M35" s="91" t="s">
        <v>112</v>
      </c>
      <c r="N35" s="159"/>
      <c r="O35" s="95" t="s">
        <v>275</v>
      </c>
      <c r="P35" s="95" t="s">
        <v>276</v>
      </c>
      <c r="Q35" s="91" t="s">
        <v>277</v>
      </c>
      <c r="R35" s="91"/>
      <c r="S35" s="91"/>
      <c r="T35" s="95"/>
      <c r="U35" s="160" t="s">
        <v>106</v>
      </c>
      <c r="V35" s="91"/>
    </row>
    <row r="36" spans="1:24" ht="28" hidden="1">
      <c r="A36" s="97" t="s">
        <v>278</v>
      </c>
      <c r="B36" s="90" t="s">
        <v>135</v>
      </c>
      <c r="C36" s="91"/>
      <c r="D36" s="91" t="s">
        <v>135</v>
      </c>
      <c r="E36" s="25"/>
      <c r="F36" s="99" t="s">
        <v>279</v>
      </c>
      <c r="G36" s="133"/>
      <c r="H36" s="133"/>
      <c r="I36" s="92" t="s">
        <v>99</v>
      </c>
      <c r="J36" s="92" t="s">
        <v>280</v>
      </c>
      <c r="K36" s="91" t="s">
        <v>120</v>
      </c>
      <c r="L36" s="93">
        <v>3</v>
      </c>
      <c r="M36" s="161" t="s">
        <v>121</v>
      </c>
      <c r="N36" s="159"/>
      <c r="O36" s="95" t="s">
        <v>281</v>
      </c>
      <c r="P36" s="95"/>
      <c r="Q36" s="91" t="s">
        <v>282</v>
      </c>
      <c r="R36" s="91"/>
      <c r="S36" s="91"/>
      <c r="T36" s="95"/>
      <c r="U36" s="160"/>
      <c r="V36" s="160"/>
    </row>
    <row r="37" spans="1:24" ht="28">
      <c r="A37" s="89" t="s">
        <v>283</v>
      </c>
      <c r="B37" s="90" t="s">
        <v>97</v>
      </c>
      <c r="C37" s="91" t="s">
        <v>97</v>
      </c>
      <c r="D37" s="91" t="s">
        <v>97</v>
      </c>
      <c r="E37" s="23" t="s">
        <v>284</v>
      </c>
      <c r="F37" s="204"/>
      <c r="G37" s="204"/>
      <c r="H37" s="204"/>
      <c r="I37" s="92" t="s">
        <v>99</v>
      </c>
      <c r="J37" s="92" t="s">
        <v>285</v>
      </c>
      <c r="K37" s="91"/>
      <c r="L37" s="93"/>
      <c r="M37" s="93"/>
      <c r="N37" s="93"/>
      <c r="O37" s="95" t="s">
        <v>286</v>
      </c>
      <c r="P37" s="92" t="s">
        <v>114</v>
      </c>
      <c r="Q37" s="91" t="s">
        <v>287</v>
      </c>
      <c r="R37" s="91"/>
      <c r="S37" s="91"/>
      <c r="T37" s="93"/>
      <c r="U37" s="160" t="s">
        <v>106</v>
      </c>
      <c r="V37" s="160"/>
    </row>
    <row r="38" spans="1:24" ht="56" hidden="1">
      <c r="A38" s="97" t="s">
        <v>288</v>
      </c>
      <c r="B38" s="90" t="s">
        <v>97</v>
      </c>
      <c r="C38" s="91" t="s">
        <v>97</v>
      </c>
      <c r="D38" s="91" t="s">
        <v>97</v>
      </c>
      <c r="E38" s="26"/>
      <c r="F38" s="99" t="s">
        <v>289</v>
      </c>
      <c r="G38" s="99"/>
      <c r="H38" s="134"/>
      <c r="I38" s="92" t="s">
        <v>99</v>
      </c>
      <c r="J38" s="92" t="s">
        <v>290</v>
      </c>
      <c r="K38" s="91" t="s">
        <v>168</v>
      </c>
      <c r="L38" s="93">
        <v>99</v>
      </c>
      <c r="M38" s="91"/>
      <c r="N38" s="159"/>
      <c r="O38" s="95" t="s">
        <v>291</v>
      </c>
      <c r="P38" s="95" t="s">
        <v>114</v>
      </c>
      <c r="Q38" s="93"/>
      <c r="R38" s="91"/>
      <c r="S38" s="91" t="s">
        <v>292</v>
      </c>
      <c r="T38" s="95"/>
      <c r="U38" s="160"/>
      <c r="V38" s="91"/>
    </row>
    <row r="39" spans="1:24" ht="53.15" hidden="1" customHeight="1">
      <c r="A39" s="97" t="s">
        <v>293</v>
      </c>
      <c r="B39" s="90" t="s">
        <v>135</v>
      </c>
      <c r="C39" s="91" t="s">
        <v>135</v>
      </c>
      <c r="D39" s="91" t="s">
        <v>135</v>
      </c>
      <c r="E39" s="26"/>
      <c r="F39" s="99" t="s">
        <v>294</v>
      </c>
      <c r="G39" s="133"/>
      <c r="H39" s="134"/>
      <c r="I39" s="92" t="s">
        <v>99</v>
      </c>
      <c r="J39" s="92" t="s">
        <v>295</v>
      </c>
      <c r="K39" s="91" t="s">
        <v>168</v>
      </c>
      <c r="L39" s="93">
        <v>99</v>
      </c>
      <c r="M39" s="91"/>
      <c r="N39" s="159"/>
      <c r="O39" s="95" t="s">
        <v>296</v>
      </c>
      <c r="P39" s="95" t="s">
        <v>297</v>
      </c>
      <c r="Q39" s="93"/>
      <c r="R39" s="91"/>
      <c r="S39" s="91"/>
      <c r="T39" s="95"/>
      <c r="U39" s="160"/>
      <c r="V39" s="160"/>
    </row>
    <row r="40" spans="1:24" ht="84">
      <c r="A40" s="97" t="s">
        <v>298</v>
      </c>
      <c r="B40" s="90" t="s">
        <v>228</v>
      </c>
      <c r="C40" s="91" t="s">
        <v>135</v>
      </c>
      <c r="D40" s="91" t="s">
        <v>228</v>
      </c>
      <c r="E40" s="26"/>
      <c r="F40" s="137" t="s">
        <v>299</v>
      </c>
      <c r="G40" s="32"/>
      <c r="H40" s="32"/>
      <c r="I40" s="92" t="s">
        <v>99</v>
      </c>
      <c r="J40" s="92" t="s">
        <v>300</v>
      </c>
      <c r="K40" s="91" t="s">
        <v>101</v>
      </c>
      <c r="L40" s="93">
        <v>100</v>
      </c>
      <c r="M40" s="91"/>
      <c r="N40" s="159" t="s">
        <v>301</v>
      </c>
      <c r="O40" s="95" t="s">
        <v>302</v>
      </c>
      <c r="P40" s="95" t="s">
        <v>303</v>
      </c>
      <c r="Q40" s="91" t="s">
        <v>304</v>
      </c>
      <c r="R40" s="91"/>
      <c r="S40" s="91" t="s">
        <v>305</v>
      </c>
      <c r="T40" s="95"/>
      <c r="U40" s="160" t="s">
        <v>106</v>
      </c>
      <c r="V40" s="162"/>
      <c r="W40" s="86"/>
    </row>
    <row r="41" spans="1:24" ht="77.5" customHeight="1">
      <c r="A41" s="97" t="s">
        <v>306</v>
      </c>
      <c r="B41" s="90" t="s">
        <v>97</v>
      </c>
      <c r="C41" s="91" t="s">
        <v>97</v>
      </c>
      <c r="D41" s="91" t="s">
        <v>97</v>
      </c>
      <c r="E41" s="26"/>
      <c r="F41" s="31"/>
      <c r="G41" s="135" t="s">
        <v>215</v>
      </c>
      <c r="H41" s="135"/>
      <c r="I41" s="92" t="s">
        <v>99</v>
      </c>
      <c r="J41" s="92" t="s">
        <v>307</v>
      </c>
      <c r="K41" s="91" t="s">
        <v>101</v>
      </c>
      <c r="L41" s="93">
        <v>4</v>
      </c>
      <c r="M41" s="93" t="s">
        <v>308</v>
      </c>
      <c r="N41" s="95" t="s">
        <v>309</v>
      </c>
      <c r="O41" s="95" t="s">
        <v>310</v>
      </c>
      <c r="P41" s="95"/>
      <c r="Q41" s="91"/>
      <c r="R41" s="91"/>
      <c r="S41" s="91"/>
      <c r="T41" s="95"/>
      <c r="U41" s="160" t="s">
        <v>106</v>
      </c>
      <c r="V41" s="162"/>
    </row>
    <row r="42" spans="1:24" ht="84" hidden="1">
      <c r="A42" s="97" t="s">
        <v>311</v>
      </c>
      <c r="B42" s="90" t="s">
        <v>312</v>
      </c>
      <c r="C42" s="91" t="s">
        <v>135</v>
      </c>
      <c r="D42" s="91" t="s">
        <v>312</v>
      </c>
      <c r="E42" s="26"/>
      <c r="F42" s="137" t="s">
        <v>313</v>
      </c>
      <c r="G42" s="32"/>
      <c r="H42" s="32"/>
      <c r="I42" s="92" t="s">
        <v>99</v>
      </c>
      <c r="J42" s="92" t="s">
        <v>300</v>
      </c>
      <c r="K42" s="91" t="s">
        <v>101</v>
      </c>
      <c r="L42" s="93">
        <v>100</v>
      </c>
      <c r="M42" s="93"/>
      <c r="N42" s="159" t="s">
        <v>314</v>
      </c>
      <c r="O42" s="95" t="s">
        <v>302</v>
      </c>
      <c r="P42" s="95" t="s">
        <v>303</v>
      </c>
      <c r="Q42" s="91" t="s">
        <v>315</v>
      </c>
      <c r="R42" s="91"/>
      <c r="S42" s="91"/>
      <c r="T42" s="95"/>
      <c r="U42" s="163"/>
      <c r="V42" s="162"/>
      <c r="W42" s="86"/>
    </row>
    <row r="43" spans="1:24" ht="77.5" hidden="1" customHeight="1">
      <c r="A43" s="97" t="s">
        <v>316</v>
      </c>
      <c r="B43" s="90" t="s">
        <v>97</v>
      </c>
      <c r="C43" s="91" t="s">
        <v>97</v>
      </c>
      <c r="D43" s="91" t="s">
        <v>97</v>
      </c>
      <c r="E43" s="26"/>
      <c r="F43" s="31"/>
      <c r="G43" s="135" t="s">
        <v>317</v>
      </c>
      <c r="H43" s="135"/>
      <c r="I43" s="92" t="s">
        <v>99</v>
      </c>
      <c r="J43" s="92" t="s">
        <v>307</v>
      </c>
      <c r="K43" s="91" t="s">
        <v>101</v>
      </c>
      <c r="L43" s="93">
        <v>4</v>
      </c>
      <c r="M43" s="93" t="s">
        <v>308</v>
      </c>
      <c r="N43" s="95" t="s">
        <v>318</v>
      </c>
      <c r="O43" s="95" t="s">
        <v>319</v>
      </c>
      <c r="P43" s="95" t="s">
        <v>320</v>
      </c>
      <c r="Q43" s="91" t="s">
        <v>321</v>
      </c>
      <c r="R43" s="91" t="s">
        <v>322</v>
      </c>
      <c r="S43" s="91"/>
      <c r="T43" s="95"/>
      <c r="U43" s="163"/>
      <c r="V43" s="162"/>
    </row>
    <row r="44" spans="1:24" ht="87.65" hidden="1" customHeight="1">
      <c r="A44" s="97" t="s">
        <v>323</v>
      </c>
      <c r="B44" s="90" t="s">
        <v>228</v>
      </c>
      <c r="C44" s="91" t="s">
        <v>135</v>
      </c>
      <c r="D44" s="91" t="s">
        <v>228</v>
      </c>
      <c r="E44" s="26"/>
      <c r="F44" s="137" t="s">
        <v>324</v>
      </c>
      <c r="G44" s="32"/>
      <c r="H44" s="32"/>
      <c r="I44" s="92" t="s">
        <v>99</v>
      </c>
      <c r="J44" s="92" t="s">
        <v>300</v>
      </c>
      <c r="K44" s="91" t="s">
        <v>101</v>
      </c>
      <c r="L44" s="93">
        <v>100</v>
      </c>
      <c r="M44" s="93"/>
      <c r="N44" s="159"/>
      <c r="O44" s="95" t="s">
        <v>325</v>
      </c>
      <c r="P44" s="95" t="s">
        <v>303</v>
      </c>
      <c r="Q44" s="91" t="s">
        <v>171</v>
      </c>
      <c r="R44" s="91"/>
      <c r="S44" s="91"/>
      <c r="T44" s="95"/>
      <c r="U44" s="160"/>
      <c r="V44" s="164"/>
    </row>
    <row r="45" spans="1:24" ht="77.5" hidden="1" customHeight="1">
      <c r="A45" s="97" t="s">
        <v>326</v>
      </c>
      <c r="B45" s="90" t="s">
        <v>97</v>
      </c>
      <c r="C45" s="91" t="s">
        <v>97</v>
      </c>
      <c r="D45" s="91" t="s">
        <v>97</v>
      </c>
      <c r="E45" s="26"/>
      <c r="F45" s="31"/>
      <c r="G45" s="135" t="s">
        <v>327</v>
      </c>
      <c r="H45" s="135"/>
      <c r="I45" s="92" t="s">
        <v>99</v>
      </c>
      <c r="J45" s="92" t="s">
        <v>307</v>
      </c>
      <c r="K45" s="91" t="s">
        <v>101</v>
      </c>
      <c r="L45" s="93">
        <v>4</v>
      </c>
      <c r="M45" s="91" t="s">
        <v>328</v>
      </c>
      <c r="N45" s="159"/>
      <c r="O45" s="95" t="s">
        <v>319</v>
      </c>
      <c r="P45" s="95" t="s">
        <v>329</v>
      </c>
      <c r="Q45" s="91"/>
      <c r="R45" s="91" t="s">
        <v>322</v>
      </c>
      <c r="S45" s="91"/>
      <c r="T45" s="95"/>
      <c r="U45" s="160"/>
      <c r="V45" s="164"/>
    </row>
    <row r="46" spans="1:24" ht="42">
      <c r="A46" s="97" t="s">
        <v>330</v>
      </c>
      <c r="B46" s="90" t="s">
        <v>135</v>
      </c>
      <c r="C46" s="91" t="s">
        <v>135</v>
      </c>
      <c r="D46" s="91" t="s">
        <v>135</v>
      </c>
      <c r="E46" s="26"/>
      <c r="F46" s="30" t="s">
        <v>331</v>
      </c>
      <c r="G46" s="99"/>
      <c r="H46" s="134"/>
      <c r="I46" s="92" t="s">
        <v>99</v>
      </c>
      <c r="J46" s="92" t="s">
        <v>332</v>
      </c>
      <c r="K46" s="91" t="s">
        <v>101</v>
      </c>
      <c r="L46" s="93">
        <v>9</v>
      </c>
      <c r="M46" s="165" t="s">
        <v>333</v>
      </c>
      <c r="N46" s="159"/>
      <c r="O46" s="95" t="s">
        <v>334</v>
      </c>
      <c r="P46" s="95" t="s">
        <v>329</v>
      </c>
      <c r="Q46" s="91" t="s">
        <v>335</v>
      </c>
      <c r="R46" s="91"/>
      <c r="S46" s="91" t="s">
        <v>305</v>
      </c>
      <c r="T46" s="95"/>
      <c r="U46" s="160" t="s">
        <v>106</v>
      </c>
      <c r="V46" s="160" t="s">
        <v>106</v>
      </c>
    </row>
    <row r="47" spans="1:24" ht="28">
      <c r="A47" s="97" t="s">
        <v>336</v>
      </c>
      <c r="B47" s="90" t="s">
        <v>97</v>
      </c>
      <c r="C47" s="91" t="s">
        <v>97</v>
      </c>
      <c r="D47" s="91" t="s">
        <v>97</v>
      </c>
      <c r="E47" s="26"/>
      <c r="F47" s="31"/>
      <c r="G47" s="100" t="s">
        <v>215</v>
      </c>
      <c r="H47" s="135"/>
      <c r="I47" s="92" t="s">
        <v>99</v>
      </c>
      <c r="J47" s="92" t="s">
        <v>337</v>
      </c>
      <c r="K47" s="91" t="s">
        <v>101</v>
      </c>
      <c r="L47" s="93">
        <v>4</v>
      </c>
      <c r="M47" s="93" t="s">
        <v>308</v>
      </c>
      <c r="N47" s="95" t="s">
        <v>338</v>
      </c>
      <c r="O47" s="95"/>
      <c r="P47" s="95"/>
      <c r="Q47" s="91" t="s">
        <v>246</v>
      </c>
      <c r="R47" s="91"/>
      <c r="S47" s="91"/>
      <c r="T47" s="95"/>
      <c r="U47" s="160" t="s">
        <v>106</v>
      </c>
      <c r="V47" s="91"/>
      <c r="X47" s="86"/>
    </row>
    <row r="48" spans="1:24" ht="69" customHeight="1">
      <c r="A48" s="97" t="s">
        <v>339</v>
      </c>
      <c r="B48" s="90" t="s">
        <v>135</v>
      </c>
      <c r="C48" s="91" t="s">
        <v>135</v>
      </c>
      <c r="D48" s="91" t="s">
        <v>135</v>
      </c>
      <c r="E48" s="26"/>
      <c r="F48" s="137" t="s">
        <v>340</v>
      </c>
      <c r="G48" s="99"/>
      <c r="H48" s="134"/>
      <c r="I48" s="92" t="s">
        <v>99</v>
      </c>
      <c r="J48" s="92" t="s">
        <v>341</v>
      </c>
      <c r="K48" s="91" t="s">
        <v>101</v>
      </c>
      <c r="L48" s="93">
        <v>15</v>
      </c>
      <c r="M48" s="93"/>
      <c r="N48" s="166"/>
      <c r="O48" s="95" t="s">
        <v>342</v>
      </c>
      <c r="P48" s="95" t="s">
        <v>343</v>
      </c>
      <c r="Q48" s="91" t="s">
        <v>344</v>
      </c>
      <c r="R48" s="91"/>
      <c r="S48" s="91" t="s">
        <v>345</v>
      </c>
      <c r="T48" s="167"/>
      <c r="U48" s="160" t="s">
        <v>106</v>
      </c>
      <c r="V48" s="160"/>
      <c r="X48" s="86"/>
    </row>
    <row r="49" spans="1:22" ht="42">
      <c r="A49" s="97" t="s">
        <v>346</v>
      </c>
      <c r="B49" s="90" t="s">
        <v>97</v>
      </c>
      <c r="C49" s="91" t="s">
        <v>97</v>
      </c>
      <c r="D49" s="91" t="s">
        <v>97</v>
      </c>
      <c r="E49" s="28"/>
      <c r="F49" s="31"/>
      <c r="G49" s="135" t="s">
        <v>347</v>
      </c>
      <c r="H49" s="135"/>
      <c r="I49" s="92" t="s">
        <v>99</v>
      </c>
      <c r="J49" s="92" t="s">
        <v>348</v>
      </c>
      <c r="K49" s="91" t="s">
        <v>120</v>
      </c>
      <c r="L49" s="93">
        <v>3</v>
      </c>
      <c r="M49" s="91" t="s">
        <v>349</v>
      </c>
      <c r="N49" s="166"/>
      <c r="O49" s="95"/>
      <c r="P49" s="95"/>
      <c r="Q49" s="91" t="s">
        <v>232</v>
      </c>
      <c r="R49" s="91"/>
      <c r="S49" s="91"/>
      <c r="T49" s="167"/>
      <c r="U49" s="160" t="s">
        <v>106</v>
      </c>
      <c r="V49" s="160"/>
    </row>
    <row r="50" spans="1:22" ht="90" hidden="1" customHeight="1">
      <c r="A50" s="97" t="s">
        <v>350</v>
      </c>
      <c r="B50" s="90" t="s">
        <v>135</v>
      </c>
      <c r="C50" s="91" t="s">
        <v>135</v>
      </c>
      <c r="D50" s="91" t="s">
        <v>135</v>
      </c>
      <c r="E50" s="28"/>
      <c r="F50" s="137" t="s">
        <v>351</v>
      </c>
      <c r="G50" s="32"/>
      <c r="H50" s="32"/>
      <c r="I50" s="92" t="s">
        <v>99</v>
      </c>
      <c r="J50" s="92" t="s">
        <v>341</v>
      </c>
      <c r="K50" s="91" t="s">
        <v>101</v>
      </c>
      <c r="L50" s="93">
        <v>100</v>
      </c>
      <c r="M50" s="93"/>
      <c r="N50" s="168" t="s">
        <v>352</v>
      </c>
      <c r="O50" s="95" t="s">
        <v>353</v>
      </c>
      <c r="P50" s="95" t="s">
        <v>354</v>
      </c>
      <c r="Q50" s="91"/>
      <c r="R50" s="91"/>
      <c r="S50" s="91"/>
      <c r="T50" s="95"/>
      <c r="U50" s="160"/>
      <c r="V50" s="160"/>
    </row>
    <row r="51" spans="1:22" ht="42" hidden="1">
      <c r="A51" s="97" t="s">
        <v>355</v>
      </c>
      <c r="B51" s="90" t="s">
        <v>97</v>
      </c>
      <c r="C51" s="91" t="s">
        <v>97</v>
      </c>
      <c r="D51" s="91" t="s">
        <v>97</v>
      </c>
      <c r="E51" s="28"/>
      <c r="F51" s="31"/>
      <c r="G51" s="135" t="s">
        <v>356</v>
      </c>
      <c r="H51" s="135"/>
      <c r="I51" s="92" t="s">
        <v>99</v>
      </c>
      <c r="J51" s="92" t="s">
        <v>357</v>
      </c>
      <c r="K51" s="91" t="s">
        <v>120</v>
      </c>
      <c r="L51" s="93">
        <v>4</v>
      </c>
      <c r="M51" s="91" t="s">
        <v>358</v>
      </c>
      <c r="N51" s="168"/>
      <c r="O51" s="95"/>
      <c r="P51" s="95"/>
      <c r="Q51" s="91"/>
      <c r="R51" s="91"/>
      <c r="S51" s="91"/>
      <c r="T51" s="95"/>
      <c r="U51" s="160"/>
      <c r="V51" s="160"/>
    </row>
    <row r="52" spans="1:22" ht="28" hidden="1">
      <c r="A52" s="97" t="s">
        <v>359</v>
      </c>
      <c r="B52" s="90" t="s">
        <v>135</v>
      </c>
      <c r="C52" s="91" t="s">
        <v>135</v>
      </c>
      <c r="D52" s="91" t="s">
        <v>135</v>
      </c>
      <c r="E52" s="28"/>
      <c r="F52" s="99" t="s">
        <v>360</v>
      </c>
      <c r="G52" s="32"/>
      <c r="H52" s="32"/>
      <c r="I52" s="92" t="s">
        <v>99</v>
      </c>
      <c r="J52" s="92" t="s">
        <v>361</v>
      </c>
      <c r="K52" s="91" t="s">
        <v>168</v>
      </c>
      <c r="L52" s="93">
        <v>1024</v>
      </c>
      <c r="M52" s="93"/>
      <c r="N52" s="159"/>
      <c r="O52" s="95" t="s">
        <v>362</v>
      </c>
      <c r="P52" s="95" t="s">
        <v>363</v>
      </c>
      <c r="Q52" s="91" t="s">
        <v>364</v>
      </c>
      <c r="R52" s="91"/>
      <c r="S52" s="91"/>
      <c r="T52" s="167"/>
      <c r="U52" s="160"/>
      <c r="V52" s="160"/>
    </row>
    <row r="53" spans="1:22" ht="28" hidden="1">
      <c r="A53" s="97" t="s">
        <v>365</v>
      </c>
      <c r="B53" s="90" t="s">
        <v>135</v>
      </c>
      <c r="C53" s="91" t="s">
        <v>135</v>
      </c>
      <c r="D53" s="91" t="s">
        <v>135</v>
      </c>
      <c r="E53" s="28"/>
      <c r="F53" s="137" t="s">
        <v>366</v>
      </c>
      <c r="G53" s="32"/>
      <c r="H53" s="32"/>
      <c r="I53" s="92" t="s">
        <v>99</v>
      </c>
      <c r="J53" s="92" t="s">
        <v>367</v>
      </c>
      <c r="K53" s="91" t="s">
        <v>101</v>
      </c>
      <c r="L53" s="93">
        <v>50</v>
      </c>
      <c r="M53" s="93"/>
      <c r="N53" s="159"/>
      <c r="O53" s="95" t="s">
        <v>368</v>
      </c>
      <c r="P53" s="95" t="s">
        <v>114</v>
      </c>
      <c r="Q53" s="91"/>
      <c r="R53" s="91"/>
      <c r="S53" s="91" t="s">
        <v>369</v>
      </c>
      <c r="T53" s="167"/>
      <c r="U53" s="160"/>
      <c r="V53" s="160"/>
    </row>
    <row r="54" spans="1:22" ht="28" hidden="1">
      <c r="A54" s="97" t="s">
        <v>370</v>
      </c>
      <c r="B54" s="90" t="s">
        <v>97</v>
      </c>
      <c r="C54" s="91" t="s">
        <v>97</v>
      </c>
      <c r="D54" s="91" t="s">
        <v>97</v>
      </c>
      <c r="E54" s="28"/>
      <c r="F54" s="33"/>
      <c r="G54" s="135" t="s">
        <v>215</v>
      </c>
      <c r="H54" s="135"/>
      <c r="I54" s="92" t="s">
        <v>99</v>
      </c>
      <c r="J54" s="92" t="s">
        <v>371</v>
      </c>
      <c r="K54" s="91" t="s">
        <v>101</v>
      </c>
      <c r="L54" s="93">
        <v>4</v>
      </c>
      <c r="M54" s="93" t="s">
        <v>372</v>
      </c>
      <c r="N54" s="159"/>
      <c r="O54" s="95" t="s">
        <v>368</v>
      </c>
      <c r="P54" s="95" t="s">
        <v>373</v>
      </c>
      <c r="Q54" s="91"/>
      <c r="R54" s="91"/>
      <c r="S54" s="91"/>
      <c r="T54" s="167"/>
      <c r="U54" s="160"/>
      <c r="V54" s="160"/>
    </row>
    <row r="55" spans="1:22" ht="28">
      <c r="A55" s="97" t="s">
        <v>374</v>
      </c>
      <c r="B55" s="90" t="s">
        <v>97</v>
      </c>
      <c r="C55" s="91" t="s">
        <v>97</v>
      </c>
      <c r="D55" s="91" t="s">
        <v>97</v>
      </c>
      <c r="E55" s="26"/>
      <c r="F55" s="30" t="s">
        <v>375</v>
      </c>
      <c r="G55" s="99"/>
      <c r="H55" s="99"/>
      <c r="I55" s="92" t="s">
        <v>99</v>
      </c>
      <c r="J55" s="92" t="s">
        <v>376</v>
      </c>
      <c r="K55" s="91"/>
      <c r="L55" s="93"/>
      <c r="M55" s="93"/>
      <c r="N55" s="93"/>
      <c r="O55" s="95" t="s">
        <v>377</v>
      </c>
      <c r="P55" s="92" t="s">
        <v>378</v>
      </c>
      <c r="Q55" s="91" t="s">
        <v>246</v>
      </c>
      <c r="R55" s="91"/>
      <c r="S55" s="91" t="s">
        <v>379</v>
      </c>
      <c r="T55" s="93"/>
      <c r="U55" s="160" t="s">
        <v>106</v>
      </c>
      <c r="V55" s="160"/>
    </row>
    <row r="56" spans="1:22" ht="28" hidden="1">
      <c r="A56" s="206" t="s">
        <v>380</v>
      </c>
      <c r="B56" s="90" t="s">
        <v>135</v>
      </c>
      <c r="C56" s="91" t="s">
        <v>135</v>
      </c>
      <c r="D56" s="91" t="s">
        <v>135</v>
      </c>
      <c r="E56" s="26"/>
      <c r="F56" s="34"/>
      <c r="G56" s="135" t="s">
        <v>381</v>
      </c>
      <c r="H56" s="135"/>
      <c r="I56" s="92" t="s">
        <v>99</v>
      </c>
      <c r="J56" s="92" t="s">
        <v>382</v>
      </c>
      <c r="K56" s="91" t="s">
        <v>168</v>
      </c>
      <c r="L56" s="93">
        <v>255</v>
      </c>
      <c r="M56" s="93"/>
      <c r="N56" s="159"/>
      <c r="O56" s="95" t="s">
        <v>383</v>
      </c>
      <c r="P56" s="95" t="s">
        <v>384</v>
      </c>
      <c r="Q56" s="91"/>
      <c r="R56" s="91"/>
      <c r="S56" s="91"/>
      <c r="T56" s="95"/>
      <c r="U56" s="160"/>
      <c r="V56" s="91"/>
    </row>
    <row r="57" spans="1:22" ht="28" hidden="1">
      <c r="A57" s="206" t="s">
        <v>385</v>
      </c>
      <c r="B57" s="90" t="s">
        <v>135</v>
      </c>
      <c r="C57" s="91" t="s">
        <v>135</v>
      </c>
      <c r="D57" s="91" t="s">
        <v>135</v>
      </c>
      <c r="E57" s="26"/>
      <c r="F57" s="34"/>
      <c r="G57" s="135" t="s">
        <v>386</v>
      </c>
      <c r="H57" s="135"/>
      <c r="I57" s="92" t="s">
        <v>99</v>
      </c>
      <c r="J57" s="92" t="s">
        <v>387</v>
      </c>
      <c r="K57" s="91" t="s">
        <v>168</v>
      </c>
      <c r="L57" s="93">
        <v>255</v>
      </c>
      <c r="M57" s="93"/>
      <c r="N57" s="159"/>
      <c r="O57" s="95" t="s">
        <v>388</v>
      </c>
      <c r="P57" s="95" t="s">
        <v>114</v>
      </c>
      <c r="Q57" s="91"/>
      <c r="R57" s="91"/>
      <c r="S57" s="91"/>
      <c r="T57" s="95"/>
      <c r="U57" s="160"/>
      <c r="V57" s="160"/>
    </row>
    <row r="58" spans="1:22" ht="28" hidden="1">
      <c r="A58" s="206" t="s">
        <v>389</v>
      </c>
      <c r="B58" s="90" t="s">
        <v>135</v>
      </c>
      <c r="C58" s="91" t="s">
        <v>135</v>
      </c>
      <c r="D58" s="91" t="s">
        <v>135</v>
      </c>
      <c r="E58" s="26"/>
      <c r="F58" s="34"/>
      <c r="G58" s="135" t="s">
        <v>390</v>
      </c>
      <c r="H58" s="135"/>
      <c r="I58" s="92" t="s">
        <v>99</v>
      </c>
      <c r="J58" s="92" t="s">
        <v>391</v>
      </c>
      <c r="K58" s="91" t="s">
        <v>168</v>
      </c>
      <c r="L58" s="93">
        <v>255</v>
      </c>
      <c r="M58" s="93"/>
      <c r="N58" s="159"/>
      <c r="O58" s="95" t="s">
        <v>388</v>
      </c>
      <c r="P58" s="95" t="s">
        <v>114</v>
      </c>
      <c r="Q58" s="91"/>
      <c r="R58" s="91"/>
      <c r="S58" s="91"/>
      <c r="T58" s="95"/>
      <c r="U58" s="160"/>
      <c r="V58" s="160"/>
    </row>
    <row r="59" spans="1:22" ht="28" hidden="1">
      <c r="A59" s="206" t="s">
        <v>392</v>
      </c>
      <c r="B59" s="90" t="s">
        <v>135</v>
      </c>
      <c r="C59" s="91" t="s">
        <v>135</v>
      </c>
      <c r="D59" s="91" t="s">
        <v>135</v>
      </c>
      <c r="E59" s="26"/>
      <c r="F59" s="34"/>
      <c r="G59" s="207" t="s">
        <v>393</v>
      </c>
      <c r="H59" s="135"/>
      <c r="I59" s="92" t="s">
        <v>99</v>
      </c>
      <c r="J59" s="92" t="s">
        <v>394</v>
      </c>
      <c r="K59" s="91" t="s">
        <v>168</v>
      </c>
      <c r="L59" s="93">
        <v>255</v>
      </c>
      <c r="M59" s="93"/>
      <c r="N59" s="159"/>
      <c r="O59" s="95" t="s">
        <v>395</v>
      </c>
      <c r="P59" s="95" t="s">
        <v>114</v>
      </c>
      <c r="Q59" s="91"/>
      <c r="R59" s="91"/>
      <c r="S59" s="91"/>
      <c r="T59" s="95"/>
      <c r="U59" s="160"/>
      <c r="V59" s="91"/>
    </row>
    <row r="60" spans="1:22" ht="28" hidden="1">
      <c r="A60" s="206" t="s">
        <v>396</v>
      </c>
      <c r="B60" s="90" t="s">
        <v>135</v>
      </c>
      <c r="C60" s="91" t="s">
        <v>135</v>
      </c>
      <c r="D60" s="91" t="s">
        <v>135</v>
      </c>
      <c r="E60" s="26"/>
      <c r="F60" s="34"/>
      <c r="G60" s="135" t="s">
        <v>397</v>
      </c>
      <c r="H60" s="135"/>
      <c r="I60" s="92" t="s">
        <v>99</v>
      </c>
      <c r="J60" s="92" t="s">
        <v>398</v>
      </c>
      <c r="K60" s="91" t="s">
        <v>168</v>
      </c>
      <c r="L60" s="93">
        <v>10</v>
      </c>
      <c r="M60" s="93"/>
      <c r="N60" s="159"/>
      <c r="O60" s="95" t="s">
        <v>399</v>
      </c>
      <c r="P60" s="95" t="s">
        <v>400</v>
      </c>
      <c r="Q60" s="91"/>
      <c r="R60" s="91"/>
      <c r="S60" s="91"/>
      <c r="T60" s="95"/>
      <c r="U60" s="160"/>
      <c r="V60" s="91"/>
    </row>
    <row r="61" spans="1:22" ht="28" hidden="1">
      <c r="A61" s="206" t="s">
        <v>401</v>
      </c>
      <c r="B61" s="90" t="s">
        <v>135</v>
      </c>
      <c r="C61" s="91" t="s">
        <v>135</v>
      </c>
      <c r="D61" s="91" t="s">
        <v>135</v>
      </c>
      <c r="E61" s="26"/>
      <c r="F61" s="34"/>
      <c r="G61" s="135" t="s">
        <v>402</v>
      </c>
      <c r="H61" s="138"/>
      <c r="I61" s="92" t="s">
        <v>99</v>
      </c>
      <c r="J61" s="92" t="s">
        <v>403</v>
      </c>
      <c r="K61" s="91" t="s">
        <v>168</v>
      </c>
      <c r="L61" s="93">
        <v>255</v>
      </c>
      <c r="M61" s="93"/>
      <c r="N61" s="95"/>
      <c r="O61" s="95" t="s">
        <v>404</v>
      </c>
      <c r="P61" s="95" t="s">
        <v>405</v>
      </c>
      <c r="Q61" s="91"/>
      <c r="R61" s="91"/>
      <c r="S61" s="91"/>
      <c r="T61" s="95"/>
      <c r="U61" s="160"/>
      <c r="V61" s="160"/>
    </row>
    <row r="62" spans="1:22" ht="56">
      <c r="A62" s="206" t="s">
        <v>406</v>
      </c>
      <c r="B62" s="90" t="s">
        <v>97</v>
      </c>
      <c r="C62" s="91" t="s">
        <v>97</v>
      </c>
      <c r="D62" s="91" t="s">
        <v>97</v>
      </c>
      <c r="E62" s="26"/>
      <c r="F62" s="34"/>
      <c r="G62" s="135" t="s">
        <v>407</v>
      </c>
      <c r="H62" s="138"/>
      <c r="I62" s="92" t="s">
        <v>99</v>
      </c>
      <c r="J62" s="92" t="s">
        <v>408</v>
      </c>
      <c r="K62" s="91" t="s">
        <v>120</v>
      </c>
      <c r="L62" s="93">
        <v>2</v>
      </c>
      <c r="M62" s="93" t="s">
        <v>409</v>
      </c>
      <c r="N62" s="159"/>
      <c r="O62" s="95" t="s">
        <v>410</v>
      </c>
      <c r="P62" s="95" t="s">
        <v>411</v>
      </c>
      <c r="Q62" s="91" t="s">
        <v>412</v>
      </c>
      <c r="R62" s="91"/>
      <c r="S62" s="91" t="s">
        <v>413</v>
      </c>
      <c r="T62" s="95"/>
      <c r="U62" s="160" t="s">
        <v>106</v>
      </c>
      <c r="V62" s="91"/>
    </row>
    <row r="63" spans="1:22" ht="28" hidden="1">
      <c r="A63" s="97" t="s">
        <v>414</v>
      </c>
      <c r="B63" s="90" t="s">
        <v>135</v>
      </c>
      <c r="C63" s="91" t="s">
        <v>135</v>
      </c>
      <c r="D63" s="91" t="s">
        <v>135</v>
      </c>
      <c r="E63" s="28"/>
      <c r="F63" s="137" t="s">
        <v>415</v>
      </c>
      <c r="G63" s="99"/>
      <c r="H63" s="134"/>
      <c r="I63" s="92" t="s">
        <v>99</v>
      </c>
      <c r="J63" s="92" t="s">
        <v>416</v>
      </c>
      <c r="K63" s="91"/>
      <c r="L63" s="93"/>
      <c r="M63" s="93"/>
      <c r="N63" s="93"/>
      <c r="O63" s="95" t="s">
        <v>417</v>
      </c>
      <c r="P63" s="92" t="s">
        <v>114</v>
      </c>
      <c r="Q63" s="91"/>
      <c r="R63" s="91"/>
      <c r="S63" s="91"/>
      <c r="T63" s="93"/>
      <c r="U63" s="160"/>
      <c r="V63" s="160"/>
    </row>
    <row r="64" spans="1:22" ht="28" hidden="1">
      <c r="A64" s="206" t="s">
        <v>418</v>
      </c>
      <c r="B64" s="90" t="s">
        <v>135</v>
      </c>
      <c r="C64" s="91" t="s">
        <v>135</v>
      </c>
      <c r="D64" s="91" t="s">
        <v>135</v>
      </c>
      <c r="E64" s="28"/>
      <c r="F64" s="35"/>
      <c r="G64" s="100" t="s">
        <v>419</v>
      </c>
      <c r="H64" s="207"/>
      <c r="I64" s="92" t="s">
        <v>99</v>
      </c>
      <c r="J64" s="92" t="s">
        <v>420</v>
      </c>
      <c r="K64" s="91" t="s">
        <v>168</v>
      </c>
      <c r="L64" s="93">
        <v>99</v>
      </c>
      <c r="M64" s="93"/>
      <c r="N64" s="159"/>
      <c r="O64" s="95" t="s">
        <v>421</v>
      </c>
      <c r="P64" s="95" t="s">
        <v>422</v>
      </c>
      <c r="Q64" s="91"/>
      <c r="R64" s="91"/>
      <c r="S64" s="91"/>
      <c r="T64" s="95"/>
      <c r="U64" s="160"/>
      <c r="V64" s="160"/>
    </row>
    <row r="65" spans="1:24" ht="28" hidden="1">
      <c r="A65" s="206" t="s">
        <v>423</v>
      </c>
      <c r="B65" s="90" t="s">
        <v>135</v>
      </c>
      <c r="C65" s="91" t="s">
        <v>135</v>
      </c>
      <c r="D65" s="91" t="s">
        <v>135</v>
      </c>
      <c r="E65" s="28"/>
      <c r="F65" s="35"/>
      <c r="G65" s="100" t="s">
        <v>424</v>
      </c>
      <c r="H65" s="208"/>
      <c r="I65" s="92" t="s">
        <v>99</v>
      </c>
      <c r="J65" s="92" t="s">
        <v>425</v>
      </c>
      <c r="K65" s="91" t="s">
        <v>168</v>
      </c>
      <c r="L65" s="93">
        <v>15</v>
      </c>
      <c r="M65" s="93"/>
      <c r="N65" s="159"/>
      <c r="O65" s="95" t="s">
        <v>426</v>
      </c>
      <c r="P65" s="95" t="s">
        <v>114</v>
      </c>
      <c r="Q65" s="91"/>
      <c r="R65" s="91"/>
      <c r="S65" s="91"/>
      <c r="T65" s="95"/>
      <c r="U65" s="160"/>
      <c r="V65" s="160"/>
    </row>
    <row r="66" spans="1:24" ht="28" hidden="1">
      <c r="A66" s="206" t="s">
        <v>427</v>
      </c>
      <c r="B66" s="90" t="s">
        <v>135</v>
      </c>
      <c r="C66" s="91" t="s">
        <v>135</v>
      </c>
      <c r="D66" s="91" t="s">
        <v>135</v>
      </c>
      <c r="E66" s="28"/>
      <c r="F66" s="35"/>
      <c r="G66" s="100" t="s">
        <v>428</v>
      </c>
      <c r="H66" s="208"/>
      <c r="I66" s="92" t="s">
        <v>99</v>
      </c>
      <c r="J66" s="92" t="s">
        <v>429</v>
      </c>
      <c r="K66" s="91" t="s">
        <v>168</v>
      </c>
      <c r="L66" s="93">
        <v>50</v>
      </c>
      <c r="M66" s="93"/>
      <c r="N66" s="159"/>
      <c r="O66" s="95" t="s">
        <v>430</v>
      </c>
      <c r="P66" s="95" t="s">
        <v>114</v>
      </c>
      <c r="Q66" s="91"/>
      <c r="R66" s="91"/>
      <c r="S66" s="91"/>
      <c r="T66" s="95"/>
      <c r="U66" s="160"/>
      <c r="V66" s="160"/>
    </row>
    <row r="67" spans="1:24" ht="28">
      <c r="A67" s="89" t="s">
        <v>431</v>
      </c>
      <c r="B67" s="90" t="s">
        <v>97</v>
      </c>
      <c r="C67" s="91" t="s">
        <v>97</v>
      </c>
      <c r="D67" s="91" t="s">
        <v>97</v>
      </c>
      <c r="E67" s="27" t="s">
        <v>432</v>
      </c>
      <c r="F67" s="209"/>
      <c r="G67" s="209"/>
      <c r="H67" s="209"/>
      <c r="I67" s="92" t="s">
        <v>99</v>
      </c>
      <c r="J67" s="92" t="s">
        <v>433</v>
      </c>
      <c r="K67" s="91"/>
      <c r="L67" s="93"/>
      <c r="M67" s="93"/>
      <c r="N67" s="93"/>
      <c r="O67" s="95" t="s">
        <v>434</v>
      </c>
      <c r="P67" s="92" t="s">
        <v>114</v>
      </c>
      <c r="Q67" s="91" t="s">
        <v>246</v>
      </c>
      <c r="R67" s="91"/>
      <c r="S67" s="91"/>
      <c r="T67" s="93"/>
      <c r="U67" s="160" t="s">
        <v>106</v>
      </c>
      <c r="V67" s="160"/>
    </row>
    <row r="68" spans="1:24" ht="28" hidden="1">
      <c r="A68" s="97" t="s">
        <v>435</v>
      </c>
      <c r="B68" s="90" t="s">
        <v>97</v>
      </c>
      <c r="C68" s="91" t="s">
        <v>97</v>
      </c>
      <c r="D68" s="91" t="s">
        <v>97</v>
      </c>
      <c r="E68" s="26"/>
      <c r="F68" s="99" t="s">
        <v>436</v>
      </c>
      <c r="G68" s="99"/>
      <c r="H68" s="134"/>
      <c r="I68" s="92" t="s">
        <v>99</v>
      </c>
      <c r="J68" s="92" t="s">
        <v>437</v>
      </c>
      <c r="K68" s="91" t="s">
        <v>168</v>
      </c>
      <c r="L68" s="93">
        <v>99</v>
      </c>
      <c r="M68" s="93"/>
      <c r="N68" s="159"/>
      <c r="O68" s="95" t="s">
        <v>438</v>
      </c>
      <c r="P68" s="159" t="s">
        <v>439</v>
      </c>
      <c r="Q68" s="91"/>
      <c r="R68" s="91"/>
      <c r="S68" s="91" t="s">
        <v>440</v>
      </c>
      <c r="T68" s="95"/>
      <c r="U68" s="160"/>
      <c r="V68" s="160"/>
    </row>
    <row r="69" spans="1:24" ht="28" hidden="1">
      <c r="A69" s="97" t="s">
        <v>441</v>
      </c>
      <c r="B69" s="90" t="s">
        <v>135</v>
      </c>
      <c r="C69" s="91" t="s">
        <v>135</v>
      </c>
      <c r="D69" s="91" t="s">
        <v>135</v>
      </c>
      <c r="E69" s="26"/>
      <c r="F69" s="99" t="s">
        <v>442</v>
      </c>
      <c r="G69" s="133"/>
      <c r="H69" s="134"/>
      <c r="I69" s="92" t="s">
        <v>99</v>
      </c>
      <c r="J69" s="92" t="s">
        <v>443</v>
      </c>
      <c r="K69" s="91" t="s">
        <v>168</v>
      </c>
      <c r="L69" s="93">
        <v>99</v>
      </c>
      <c r="M69" s="93"/>
      <c r="N69" s="159"/>
      <c r="O69" s="95" t="s">
        <v>444</v>
      </c>
      <c r="P69" s="95" t="s">
        <v>445</v>
      </c>
      <c r="Q69" s="91"/>
      <c r="R69" s="91"/>
      <c r="S69" s="91"/>
      <c r="T69" s="95"/>
      <c r="U69" s="160"/>
      <c r="V69" s="160"/>
    </row>
    <row r="70" spans="1:24" ht="42" hidden="1">
      <c r="A70" s="97" t="s">
        <v>446</v>
      </c>
      <c r="B70" s="90" t="s">
        <v>228</v>
      </c>
      <c r="C70" s="91" t="s">
        <v>135</v>
      </c>
      <c r="D70" s="91" t="s">
        <v>228</v>
      </c>
      <c r="E70" s="26"/>
      <c r="F70" s="137" t="s">
        <v>447</v>
      </c>
      <c r="G70" s="133"/>
      <c r="H70" s="134"/>
      <c r="I70" s="92" t="s">
        <v>99</v>
      </c>
      <c r="J70" s="92" t="s">
        <v>448</v>
      </c>
      <c r="K70" s="91" t="s">
        <v>101</v>
      </c>
      <c r="L70" s="93">
        <v>100</v>
      </c>
      <c r="M70" s="93"/>
      <c r="N70" s="159"/>
      <c r="O70" s="95" t="s">
        <v>449</v>
      </c>
      <c r="P70" s="95" t="s">
        <v>450</v>
      </c>
      <c r="Q70" s="91"/>
      <c r="R70" s="91"/>
      <c r="S70" s="91"/>
      <c r="T70" s="95"/>
      <c r="U70" s="160"/>
      <c r="V70" s="160"/>
    </row>
    <row r="71" spans="1:24" ht="42" hidden="1">
      <c r="A71" s="97" t="s">
        <v>451</v>
      </c>
      <c r="B71" s="90" t="s">
        <v>97</v>
      </c>
      <c r="C71" s="91" t="s">
        <v>97</v>
      </c>
      <c r="D71" s="91" t="s">
        <v>97</v>
      </c>
      <c r="E71" s="28"/>
      <c r="F71" s="151"/>
      <c r="G71" s="207" t="s">
        <v>215</v>
      </c>
      <c r="H71" s="135"/>
      <c r="I71" s="92" t="s">
        <v>99</v>
      </c>
      <c r="J71" s="92" t="s">
        <v>452</v>
      </c>
      <c r="K71" s="91" t="s">
        <v>101</v>
      </c>
      <c r="L71" s="93">
        <v>4</v>
      </c>
      <c r="M71" s="93" t="s">
        <v>308</v>
      </c>
      <c r="N71" s="159"/>
      <c r="O71" s="95" t="s">
        <v>453</v>
      </c>
      <c r="P71" s="95" t="s">
        <v>450</v>
      </c>
      <c r="Q71" s="91"/>
      <c r="R71" s="91"/>
      <c r="S71" s="91"/>
      <c r="T71" s="95"/>
      <c r="U71" s="160"/>
      <c r="V71" s="160"/>
    </row>
    <row r="72" spans="1:24" ht="70" hidden="1">
      <c r="A72" s="97" t="s">
        <v>454</v>
      </c>
      <c r="B72" s="90" t="s">
        <v>228</v>
      </c>
      <c r="C72" s="91" t="s">
        <v>135</v>
      </c>
      <c r="D72" s="91" t="s">
        <v>228</v>
      </c>
      <c r="E72" s="26"/>
      <c r="F72" s="30" t="s">
        <v>455</v>
      </c>
      <c r="G72" s="133"/>
      <c r="H72" s="134"/>
      <c r="I72" s="92" t="s">
        <v>99</v>
      </c>
      <c r="J72" s="92" t="s">
        <v>448</v>
      </c>
      <c r="K72" s="91" t="s">
        <v>101</v>
      </c>
      <c r="L72" s="93">
        <v>100</v>
      </c>
      <c r="M72" s="93"/>
      <c r="N72" s="159"/>
      <c r="O72" s="95" t="s">
        <v>449</v>
      </c>
      <c r="P72" s="95" t="s">
        <v>450</v>
      </c>
      <c r="Q72" s="91" t="s">
        <v>456</v>
      </c>
      <c r="R72" s="91"/>
      <c r="S72" s="91"/>
      <c r="T72" s="95"/>
      <c r="U72" s="160"/>
      <c r="V72" s="160"/>
    </row>
    <row r="73" spans="1:24" ht="42" hidden="1">
      <c r="A73" s="97" t="s">
        <v>457</v>
      </c>
      <c r="B73" s="90" t="s">
        <v>97</v>
      </c>
      <c r="C73" s="91" t="s">
        <v>97</v>
      </c>
      <c r="D73" s="91" t="s">
        <v>97</v>
      </c>
      <c r="E73" s="28"/>
      <c r="F73" s="151"/>
      <c r="G73" s="207" t="s">
        <v>317</v>
      </c>
      <c r="H73" s="135"/>
      <c r="I73" s="92" t="s">
        <v>99</v>
      </c>
      <c r="J73" s="92" t="s">
        <v>452</v>
      </c>
      <c r="K73" s="91" t="s">
        <v>101</v>
      </c>
      <c r="L73" s="93">
        <v>4</v>
      </c>
      <c r="M73" s="93" t="s">
        <v>308</v>
      </c>
      <c r="N73" s="95" t="s">
        <v>318</v>
      </c>
      <c r="O73" s="95" t="s">
        <v>453</v>
      </c>
      <c r="P73" s="95" t="s">
        <v>450</v>
      </c>
      <c r="Q73" s="91" t="s">
        <v>458</v>
      </c>
      <c r="R73" s="91"/>
      <c r="S73" s="91"/>
      <c r="T73" s="95"/>
      <c r="U73" s="160"/>
      <c r="V73" s="160"/>
    </row>
    <row r="74" spans="1:24" ht="42" hidden="1">
      <c r="A74" s="97" t="s">
        <v>459</v>
      </c>
      <c r="B74" s="90" t="s">
        <v>228</v>
      </c>
      <c r="C74" s="91" t="s">
        <v>135</v>
      </c>
      <c r="D74" s="91" t="s">
        <v>228</v>
      </c>
      <c r="E74" s="26"/>
      <c r="F74" s="30" t="s">
        <v>460</v>
      </c>
      <c r="G74" s="133"/>
      <c r="H74" s="134"/>
      <c r="I74" s="92" t="s">
        <v>99</v>
      </c>
      <c r="J74" s="92" t="s">
        <v>448</v>
      </c>
      <c r="K74" s="91" t="s">
        <v>101</v>
      </c>
      <c r="L74" s="93">
        <v>100</v>
      </c>
      <c r="M74" s="93"/>
      <c r="N74" s="159"/>
      <c r="O74" s="95" t="s">
        <v>449</v>
      </c>
      <c r="P74" s="95" t="s">
        <v>450</v>
      </c>
      <c r="Q74" s="91" t="s">
        <v>461</v>
      </c>
      <c r="R74" s="91"/>
      <c r="S74" s="91"/>
      <c r="T74" s="95"/>
      <c r="U74" s="160"/>
      <c r="V74" s="91"/>
      <c r="X74" s="86"/>
    </row>
    <row r="75" spans="1:24" ht="42" hidden="1">
      <c r="A75" s="97" t="s">
        <v>462</v>
      </c>
      <c r="B75" s="90" t="s">
        <v>97</v>
      </c>
      <c r="C75" s="91" t="s">
        <v>97</v>
      </c>
      <c r="D75" s="91" t="s">
        <v>97</v>
      </c>
      <c r="E75" s="28"/>
      <c r="F75" s="151"/>
      <c r="G75" s="207" t="s">
        <v>327</v>
      </c>
      <c r="H75" s="135"/>
      <c r="I75" s="92" t="s">
        <v>99</v>
      </c>
      <c r="J75" s="92" t="s">
        <v>452</v>
      </c>
      <c r="K75" s="91" t="s">
        <v>101</v>
      </c>
      <c r="L75" s="93">
        <v>4</v>
      </c>
      <c r="M75" s="91" t="s">
        <v>328</v>
      </c>
      <c r="N75" s="159"/>
      <c r="O75" s="95" t="s">
        <v>453</v>
      </c>
      <c r="P75" s="95" t="s">
        <v>450</v>
      </c>
      <c r="Q75" s="169"/>
      <c r="R75" s="91" t="s">
        <v>322</v>
      </c>
      <c r="S75" s="91"/>
      <c r="T75" s="95"/>
      <c r="U75" s="160"/>
      <c r="V75" s="91"/>
    </row>
    <row r="76" spans="1:24" s="36" customFormat="1" ht="56">
      <c r="A76" s="97" t="s">
        <v>463</v>
      </c>
      <c r="B76" s="90" t="s">
        <v>135</v>
      </c>
      <c r="C76" s="91" t="s">
        <v>135</v>
      </c>
      <c r="D76" s="91" t="s">
        <v>135</v>
      </c>
      <c r="E76" s="152"/>
      <c r="F76" s="30" t="s">
        <v>331</v>
      </c>
      <c r="G76" s="153"/>
      <c r="H76" s="210"/>
      <c r="I76" s="92" t="s">
        <v>99</v>
      </c>
      <c r="J76" s="92" t="s">
        <v>464</v>
      </c>
      <c r="K76" s="91" t="s">
        <v>101</v>
      </c>
      <c r="L76" s="93">
        <v>9</v>
      </c>
      <c r="M76" s="170"/>
      <c r="N76" s="171"/>
      <c r="O76" s="95" t="s">
        <v>465</v>
      </c>
      <c r="P76" s="95" t="s">
        <v>466</v>
      </c>
      <c r="Q76" s="91" t="s">
        <v>467</v>
      </c>
      <c r="R76" s="172"/>
      <c r="S76" s="172"/>
      <c r="T76" s="173"/>
      <c r="U76" s="170" t="s">
        <v>106</v>
      </c>
      <c r="V76" s="91" t="s">
        <v>106</v>
      </c>
    </row>
    <row r="77" spans="1:24" s="36" customFormat="1" ht="43" customHeight="1">
      <c r="A77" s="97" t="s">
        <v>468</v>
      </c>
      <c r="B77" s="90" t="s">
        <v>135</v>
      </c>
      <c r="C77" s="90" t="s">
        <v>97</v>
      </c>
      <c r="D77" s="90" t="s">
        <v>135</v>
      </c>
      <c r="E77" s="154"/>
      <c r="F77" s="155"/>
      <c r="G77" s="207" t="s">
        <v>215</v>
      </c>
      <c r="H77" s="135"/>
      <c r="I77" s="92" t="s">
        <v>99</v>
      </c>
      <c r="J77" s="92" t="s">
        <v>469</v>
      </c>
      <c r="K77" s="91" t="s">
        <v>101</v>
      </c>
      <c r="L77" s="93">
        <v>4</v>
      </c>
      <c r="M77" s="93" t="s">
        <v>308</v>
      </c>
      <c r="N77" s="95" t="s">
        <v>338</v>
      </c>
      <c r="O77" s="95" t="s">
        <v>470</v>
      </c>
      <c r="P77" s="95" t="s">
        <v>320</v>
      </c>
      <c r="Q77" s="91" t="s">
        <v>246</v>
      </c>
      <c r="R77" s="172"/>
      <c r="S77" s="172"/>
      <c r="T77" s="173"/>
      <c r="U77" s="170" t="s">
        <v>106</v>
      </c>
      <c r="V77" s="91"/>
    </row>
    <row r="78" spans="1:24" ht="70">
      <c r="A78" s="97" t="s">
        <v>471</v>
      </c>
      <c r="B78" s="90" t="s">
        <v>135</v>
      </c>
      <c r="C78" s="91" t="s">
        <v>135</v>
      </c>
      <c r="D78" s="91" t="s">
        <v>135</v>
      </c>
      <c r="E78" s="26"/>
      <c r="F78" s="35" t="s">
        <v>472</v>
      </c>
      <c r="G78" s="83"/>
      <c r="H78" s="211"/>
      <c r="I78" s="92" t="s">
        <v>99</v>
      </c>
      <c r="J78" s="92" t="s">
        <v>473</v>
      </c>
      <c r="K78" s="91" t="s">
        <v>101</v>
      </c>
      <c r="L78" s="93">
        <v>18</v>
      </c>
      <c r="M78" s="93" t="s">
        <v>409</v>
      </c>
      <c r="N78" s="159"/>
      <c r="O78" s="95" t="s">
        <v>474</v>
      </c>
      <c r="P78" s="95" t="s">
        <v>343</v>
      </c>
      <c r="Q78" s="91" t="s">
        <v>475</v>
      </c>
      <c r="R78" s="91"/>
      <c r="S78" s="91" t="s">
        <v>476</v>
      </c>
      <c r="T78" s="95"/>
      <c r="U78" s="160" t="s">
        <v>106</v>
      </c>
      <c r="V78" s="160"/>
    </row>
    <row r="79" spans="1:24" ht="28">
      <c r="A79" s="97" t="s">
        <v>477</v>
      </c>
      <c r="B79" s="90" t="s">
        <v>97</v>
      </c>
      <c r="C79" s="91" t="s">
        <v>97</v>
      </c>
      <c r="D79" s="91" t="s">
        <v>97</v>
      </c>
      <c r="E79" s="26"/>
      <c r="F79" s="31"/>
      <c r="G79" s="135" t="s">
        <v>478</v>
      </c>
      <c r="H79" s="135"/>
      <c r="I79" s="92" t="s">
        <v>99</v>
      </c>
      <c r="J79" s="92" t="s">
        <v>479</v>
      </c>
      <c r="K79" s="91" t="s">
        <v>120</v>
      </c>
      <c r="L79" s="93">
        <v>3</v>
      </c>
      <c r="M79" s="91" t="s">
        <v>480</v>
      </c>
      <c r="N79" s="159"/>
      <c r="O79" s="95"/>
      <c r="P79" s="95"/>
      <c r="Q79" s="91" t="s">
        <v>232</v>
      </c>
      <c r="R79" s="91"/>
      <c r="S79" s="91"/>
      <c r="T79" s="95"/>
      <c r="U79" s="160" t="s">
        <v>106</v>
      </c>
      <c r="V79" s="160"/>
    </row>
    <row r="80" spans="1:24" ht="28" hidden="1">
      <c r="A80" s="97" t="s">
        <v>481</v>
      </c>
      <c r="B80" s="90" t="s">
        <v>135</v>
      </c>
      <c r="C80" s="91" t="s">
        <v>135</v>
      </c>
      <c r="D80" s="91" t="s">
        <v>135</v>
      </c>
      <c r="E80" s="26"/>
      <c r="F80" s="137" t="s">
        <v>482</v>
      </c>
      <c r="G80" s="99"/>
      <c r="H80" s="99"/>
      <c r="I80" s="92" t="s">
        <v>99</v>
      </c>
      <c r="J80" s="92" t="s">
        <v>483</v>
      </c>
      <c r="K80" s="91" t="s">
        <v>101</v>
      </c>
      <c r="L80" s="93">
        <v>50</v>
      </c>
      <c r="M80" s="91"/>
      <c r="N80" s="159"/>
      <c r="O80" s="95" t="s">
        <v>484</v>
      </c>
      <c r="P80" s="95" t="s">
        <v>114</v>
      </c>
      <c r="Q80" s="91" t="s">
        <v>485</v>
      </c>
      <c r="R80" s="91"/>
      <c r="S80" s="91" t="s">
        <v>486</v>
      </c>
      <c r="T80" s="95"/>
      <c r="U80" s="160"/>
      <c r="V80" s="160"/>
    </row>
    <row r="81" spans="1:22" ht="42" hidden="1">
      <c r="A81" s="97" t="s">
        <v>487</v>
      </c>
      <c r="B81" s="90" t="s">
        <v>97</v>
      </c>
      <c r="C81" s="91" t="s">
        <v>97</v>
      </c>
      <c r="D81" s="91" t="s">
        <v>97</v>
      </c>
      <c r="E81" s="26"/>
      <c r="F81" s="31"/>
      <c r="G81" s="135" t="s">
        <v>488</v>
      </c>
      <c r="H81" s="135"/>
      <c r="I81" s="92" t="s">
        <v>99</v>
      </c>
      <c r="J81" s="92" t="s">
        <v>489</v>
      </c>
      <c r="K81" s="91" t="s">
        <v>101</v>
      </c>
      <c r="L81" s="93">
        <v>4</v>
      </c>
      <c r="M81" s="91" t="s">
        <v>490</v>
      </c>
      <c r="N81" s="159"/>
      <c r="O81" s="95" t="s">
        <v>491</v>
      </c>
      <c r="P81" s="95" t="s">
        <v>492</v>
      </c>
      <c r="Q81" s="91"/>
      <c r="R81" s="91"/>
      <c r="S81" s="91"/>
      <c r="T81" s="95"/>
      <c r="U81" s="160"/>
      <c r="V81" s="160"/>
    </row>
    <row r="82" spans="1:22" ht="28">
      <c r="A82" s="89" t="s">
        <v>493</v>
      </c>
      <c r="B82" s="90" t="s">
        <v>97</v>
      </c>
      <c r="C82" s="91" t="s">
        <v>97</v>
      </c>
      <c r="D82" s="91" t="s">
        <v>97</v>
      </c>
      <c r="E82" s="26"/>
      <c r="F82" s="137" t="s">
        <v>494</v>
      </c>
      <c r="G82" s="99"/>
      <c r="H82" s="99"/>
      <c r="I82" s="92" t="s">
        <v>99</v>
      </c>
      <c r="J82" s="92" t="s">
        <v>495</v>
      </c>
      <c r="K82" s="91"/>
      <c r="L82" s="93"/>
      <c r="M82" s="93"/>
      <c r="N82" s="93"/>
      <c r="O82" s="95" t="s">
        <v>496</v>
      </c>
      <c r="P82" s="92" t="s">
        <v>378</v>
      </c>
      <c r="Q82" s="91" t="s">
        <v>246</v>
      </c>
      <c r="R82" s="91"/>
      <c r="S82" s="91" t="s">
        <v>497</v>
      </c>
      <c r="T82" s="93"/>
      <c r="U82" s="163" t="s">
        <v>106</v>
      </c>
      <c r="V82" s="160"/>
    </row>
    <row r="83" spans="1:22" ht="28" hidden="1">
      <c r="A83" s="97" t="s">
        <v>498</v>
      </c>
      <c r="B83" s="90" t="s">
        <v>135</v>
      </c>
      <c r="C83" s="91" t="s">
        <v>135</v>
      </c>
      <c r="D83" s="91" t="s">
        <v>135</v>
      </c>
      <c r="E83" s="26"/>
      <c r="F83" s="34"/>
      <c r="G83" s="135" t="s">
        <v>499</v>
      </c>
      <c r="H83" s="135"/>
      <c r="I83" s="92" t="s">
        <v>99</v>
      </c>
      <c r="J83" s="92" t="s">
        <v>500</v>
      </c>
      <c r="K83" s="91" t="s">
        <v>168</v>
      </c>
      <c r="L83" s="93">
        <v>255</v>
      </c>
      <c r="M83" s="93"/>
      <c r="N83" s="159"/>
      <c r="O83" s="95" t="s">
        <v>383</v>
      </c>
      <c r="P83" s="95" t="s">
        <v>384</v>
      </c>
      <c r="Q83" s="91"/>
      <c r="R83" s="91"/>
      <c r="S83" s="91"/>
      <c r="T83" s="95"/>
      <c r="U83" s="160"/>
      <c r="V83" s="160"/>
    </row>
    <row r="84" spans="1:22" ht="28" hidden="1">
      <c r="A84" s="97" t="s">
        <v>501</v>
      </c>
      <c r="B84" s="90" t="s">
        <v>135</v>
      </c>
      <c r="C84" s="91" t="s">
        <v>135</v>
      </c>
      <c r="D84" s="91" t="s">
        <v>135</v>
      </c>
      <c r="E84" s="26"/>
      <c r="F84" s="34"/>
      <c r="G84" s="135" t="s">
        <v>502</v>
      </c>
      <c r="H84" s="135"/>
      <c r="I84" s="92" t="s">
        <v>99</v>
      </c>
      <c r="J84" s="92" t="s">
        <v>503</v>
      </c>
      <c r="K84" s="91" t="s">
        <v>168</v>
      </c>
      <c r="L84" s="93">
        <v>255</v>
      </c>
      <c r="M84" s="93"/>
      <c r="N84" s="159"/>
      <c r="O84" s="95" t="s">
        <v>388</v>
      </c>
      <c r="P84" s="95" t="s">
        <v>114</v>
      </c>
      <c r="Q84" s="91"/>
      <c r="R84" s="91"/>
      <c r="S84" s="91"/>
      <c r="T84" s="95"/>
      <c r="U84" s="160"/>
      <c r="V84" s="160"/>
    </row>
    <row r="85" spans="1:22" ht="28" hidden="1">
      <c r="A85" s="97" t="s">
        <v>504</v>
      </c>
      <c r="B85" s="90" t="s">
        <v>135</v>
      </c>
      <c r="C85" s="91" t="s">
        <v>135</v>
      </c>
      <c r="D85" s="91" t="s">
        <v>135</v>
      </c>
      <c r="E85" s="26"/>
      <c r="F85" s="34"/>
      <c r="G85" s="135" t="s">
        <v>505</v>
      </c>
      <c r="H85" s="135"/>
      <c r="I85" s="92" t="s">
        <v>99</v>
      </c>
      <c r="J85" s="92" t="s">
        <v>506</v>
      </c>
      <c r="K85" s="91" t="s">
        <v>168</v>
      </c>
      <c r="L85" s="93">
        <v>255</v>
      </c>
      <c r="M85" s="93"/>
      <c r="N85" s="159"/>
      <c r="O85" s="95" t="s">
        <v>388</v>
      </c>
      <c r="P85" s="95" t="s">
        <v>114</v>
      </c>
      <c r="Q85" s="91"/>
      <c r="R85" s="91"/>
      <c r="S85" s="91"/>
      <c r="T85" s="95"/>
      <c r="U85" s="160"/>
      <c r="V85" s="160"/>
    </row>
    <row r="86" spans="1:22" ht="28" hidden="1">
      <c r="A86" s="97" t="s">
        <v>507</v>
      </c>
      <c r="B86" s="90" t="s">
        <v>135</v>
      </c>
      <c r="C86" s="91" t="s">
        <v>135</v>
      </c>
      <c r="D86" s="91" t="s">
        <v>135</v>
      </c>
      <c r="E86" s="26"/>
      <c r="F86" s="34"/>
      <c r="G86" s="207" t="s">
        <v>508</v>
      </c>
      <c r="H86" s="135"/>
      <c r="I86" s="92" t="s">
        <v>99</v>
      </c>
      <c r="J86" s="92" t="s">
        <v>509</v>
      </c>
      <c r="K86" s="91" t="s">
        <v>168</v>
      </c>
      <c r="L86" s="93">
        <v>255</v>
      </c>
      <c r="M86" s="93"/>
      <c r="N86" s="159"/>
      <c r="O86" s="95" t="s">
        <v>510</v>
      </c>
      <c r="P86" s="95" t="s">
        <v>114</v>
      </c>
      <c r="Q86" s="91"/>
      <c r="R86" s="91"/>
      <c r="S86" s="91"/>
      <c r="T86" s="95"/>
      <c r="U86" s="160"/>
      <c r="V86" s="160"/>
    </row>
    <row r="87" spans="1:22" ht="28" hidden="1">
      <c r="A87" s="97" t="s">
        <v>511</v>
      </c>
      <c r="B87" s="90" t="s">
        <v>135</v>
      </c>
      <c r="C87" s="91" t="s">
        <v>135</v>
      </c>
      <c r="D87" s="91" t="s">
        <v>135</v>
      </c>
      <c r="E87" s="26"/>
      <c r="F87" s="34"/>
      <c r="G87" s="135" t="s">
        <v>512</v>
      </c>
      <c r="H87" s="135"/>
      <c r="I87" s="92" t="s">
        <v>99</v>
      </c>
      <c r="J87" s="92" t="s">
        <v>513</v>
      </c>
      <c r="K87" s="91" t="s">
        <v>168</v>
      </c>
      <c r="L87" s="93">
        <v>10</v>
      </c>
      <c r="M87" s="93"/>
      <c r="N87" s="159"/>
      <c r="O87" s="95" t="s">
        <v>399</v>
      </c>
      <c r="P87" s="95" t="s">
        <v>400</v>
      </c>
      <c r="Q87" s="91"/>
      <c r="R87" s="91"/>
      <c r="S87" s="91"/>
      <c r="T87" s="95"/>
      <c r="U87" s="160"/>
      <c r="V87" s="160"/>
    </row>
    <row r="88" spans="1:22" ht="28" hidden="1">
      <c r="A88" s="97" t="s">
        <v>514</v>
      </c>
      <c r="B88" s="90" t="s">
        <v>135</v>
      </c>
      <c r="C88" s="91" t="s">
        <v>135</v>
      </c>
      <c r="D88" s="91" t="s">
        <v>135</v>
      </c>
      <c r="E88" s="26"/>
      <c r="F88" s="34"/>
      <c r="G88" s="135" t="s">
        <v>515</v>
      </c>
      <c r="H88" s="138"/>
      <c r="I88" s="92" t="s">
        <v>99</v>
      </c>
      <c r="J88" s="92" t="s">
        <v>516</v>
      </c>
      <c r="K88" s="91" t="s">
        <v>168</v>
      </c>
      <c r="L88" s="93">
        <v>255</v>
      </c>
      <c r="M88" s="93"/>
      <c r="N88" s="95"/>
      <c r="O88" s="95" t="s">
        <v>404</v>
      </c>
      <c r="P88" s="95" t="s">
        <v>405</v>
      </c>
      <c r="Q88" s="91"/>
      <c r="R88" s="91"/>
      <c r="S88" s="91"/>
      <c r="T88" s="95"/>
      <c r="U88" s="160"/>
      <c r="V88" s="160"/>
    </row>
    <row r="89" spans="1:22" ht="56">
      <c r="A89" s="97" t="s">
        <v>517</v>
      </c>
      <c r="B89" s="90" t="s">
        <v>97</v>
      </c>
      <c r="C89" s="91" t="s">
        <v>97</v>
      </c>
      <c r="D89" s="91" t="s">
        <v>97</v>
      </c>
      <c r="E89" s="26"/>
      <c r="F89" s="37"/>
      <c r="G89" s="135" t="s">
        <v>518</v>
      </c>
      <c r="H89" s="138"/>
      <c r="I89" s="92" t="s">
        <v>99</v>
      </c>
      <c r="J89" s="92" t="s">
        <v>519</v>
      </c>
      <c r="K89" s="91" t="s">
        <v>120</v>
      </c>
      <c r="L89" s="93">
        <v>2</v>
      </c>
      <c r="M89" s="93" t="s">
        <v>409</v>
      </c>
      <c r="N89" s="159"/>
      <c r="O89" s="95" t="s">
        <v>410</v>
      </c>
      <c r="P89" s="95" t="s">
        <v>411</v>
      </c>
      <c r="Q89" s="91" t="s">
        <v>412</v>
      </c>
      <c r="R89" s="91"/>
      <c r="S89" s="91" t="s">
        <v>520</v>
      </c>
      <c r="T89" s="95"/>
      <c r="U89" s="160" t="s">
        <v>106</v>
      </c>
      <c r="V89" s="160"/>
    </row>
    <row r="90" spans="1:22" ht="84" hidden="1">
      <c r="A90" s="89" t="s">
        <v>521</v>
      </c>
      <c r="B90" s="90" t="s">
        <v>135</v>
      </c>
      <c r="C90" s="91" t="s">
        <v>135</v>
      </c>
      <c r="D90" s="91" t="s">
        <v>135</v>
      </c>
      <c r="E90" s="38"/>
      <c r="F90" s="137" t="s">
        <v>522</v>
      </c>
      <c r="G90" s="133"/>
      <c r="H90" s="133"/>
      <c r="I90" s="92" t="s">
        <v>99</v>
      </c>
      <c r="J90" s="92" t="s">
        <v>523</v>
      </c>
      <c r="K90" s="91"/>
      <c r="L90" s="93"/>
      <c r="M90" s="93"/>
      <c r="N90" s="93"/>
      <c r="O90" s="95" t="s">
        <v>524</v>
      </c>
      <c r="P90" s="92" t="s">
        <v>525</v>
      </c>
      <c r="Q90" s="91"/>
      <c r="R90" s="91"/>
      <c r="S90" s="91"/>
      <c r="T90" s="93"/>
      <c r="U90" s="160"/>
      <c r="V90" s="160"/>
    </row>
    <row r="91" spans="1:22" ht="28" hidden="1">
      <c r="A91" s="206" t="s">
        <v>526</v>
      </c>
      <c r="B91" s="90" t="s">
        <v>135</v>
      </c>
      <c r="C91" s="91" t="s">
        <v>135</v>
      </c>
      <c r="D91" s="91" t="s">
        <v>135</v>
      </c>
      <c r="E91" s="28"/>
      <c r="F91" s="34"/>
      <c r="G91" s="212" t="s">
        <v>527</v>
      </c>
      <c r="H91" s="39"/>
      <c r="I91" s="92" t="s">
        <v>99</v>
      </c>
      <c r="J91" s="92" t="s">
        <v>528</v>
      </c>
      <c r="K91" s="91" t="s">
        <v>168</v>
      </c>
      <c r="L91" s="93">
        <v>100</v>
      </c>
      <c r="M91" s="93"/>
      <c r="N91" s="159"/>
      <c r="O91" s="95" t="s">
        <v>421</v>
      </c>
      <c r="P91" s="95" t="s">
        <v>422</v>
      </c>
      <c r="Q91" s="91"/>
      <c r="R91" s="91"/>
      <c r="S91" s="91"/>
      <c r="T91" s="95"/>
      <c r="U91" s="160"/>
      <c r="V91" s="160"/>
    </row>
    <row r="92" spans="1:22" ht="28" hidden="1">
      <c r="A92" s="206" t="s">
        <v>529</v>
      </c>
      <c r="B92" s="90" t="s">
        <v>135</v>
      </c>
      <c r="C92" s="91" t="s">
        <v>135</v>
      </c>
      <c r="D92" s="91" t="s">
        <v>135</v>
      </c>
      <c r="E92" s="28"/>
      <c r="F92" s="35"/>
      <c r="G92" s="212" t="s">
        <v>530</v>
      </c>
      <c r="H92" s="39"/>
      <c r="I92" s="92" t="s">
        <v>99</v>
      </c>
      <c r="J92" s="92" t="s">
        <v>531</v>
      </c>
      <c r="K92" s="91" t="s">
        <v>168</v>
      </c>
      <c r="L92" s="93">
        <v>15</v>
      </c>
      <c r="M92" s="93"/>
      <c r="N92" s="159"/>
      <c r="O92" s="95" t="s">
        <v>426</v>
      </c>
      <c r="P92" s="95" t="s">
        <v>114</v>
      </c>
      <c r="Q92" s="91"/>
      <c r="R92" s="91"/>
      <c r="S92" s="91"/>
      <c r="T92" s="95"/>
      <c r="U92" s="160"/>
      <c r="V92" s="160"/>
    </row>
    <row r="93" spans="1:22" ht="28" hidden="1">
      <c r="A93" s="206" t="s">
        <v>532</v>
      </c>
      <c r="B93" s="90" t="s">
        <v>135</v>
      </c>
      <c r="C93" s="91" t="s">
        <v>135</v>
      </c>
      <c r="D93" s="91" t="s">
        <v>135</v>
      </c>
      <c r="E93" s="28"/>
      <c r="F93" s="35"/>
      <c r="G93" s="212" t="s">
        <v>533</v>
      </c>
      <c r="H93" s="39"/>
      <c r="I93" s="92" t="s">
        <v>99</v>
      </c>
      <c r="J93" s="92" t="s">
        <v>534</v>
      </c>
      <c r="K93" s="91" t="s">
        <v>168</v>
      </c>
      <c r="L93" s="93">
        <v>50</v>
      </c>
      <c r="M93" s="93"/>
      <c r="N93" s="159"/>
      <c r="O93" s="95" t="s">
        <v>430</v>
      </c>
      <c r="P93" s="95" t="s">
        <v>114</v>
      </c>
      <c r="Q93" s="91"/>
      <c r="R93" s="91"/>
      <c r="S93" s="91"/>
      <c r="T93" s="95"/>
      <c r="U93" s="160"/>
      <c r="V93" s="160"/>
    </row>
    <row r="94" spans="1:22" ht="28" hidden="1">
      <c r="A94" s="89" t="s">
        <v>535</v>
      </c>
      <c r="B94" s="90" t="s">
        <v>135</v>
      </c>
      <c r="C94" s="91"/>
      <c r="D94" s="91" t="s">
        <v>135</v>
      </c>
      <c r="E94" s="23" t="s">
        <v>536</v>
      </c>
      <c r="F94" s="23"/>
      <c r="G94" s="23"/>
      <c r="H94" s="23"/>
      <c r="I94" s="92" t="s">
        <v>99</v>
      </c>
      <c r="J94" s="92" t="s">
        <v>537</v>
      </c>
      <c r="K94" s="91"/>
      <c r="L94" s="93"/>
      <c r="M94" s="93"/>
      <c r="N94" s="93"/>
      <c r="O94" s="95"/>
      <c r="P94" s="92"/>
      <c r="Q94" s="91"/>
      <c r="R94" s="91"/>
      <c r="S94" s="91"/>
      <c r="T94" s="93"/>
      <c r="U94" s="160"/>
      <c r="V94" s="160"/>
    </row>
    <row r="95" spans="1:22" ht="29" hidden="1">
      <c r="A95" s="97" t="s">
        <v>538</v>
      </c>
      <c r="B95" s="90" t="s">
        <v>97</v>
      </c>
      <c r="C95" s="91"/>
      <c r="D95" s="91" t="s">
        <v>97</v>
      </c>
      <c r="E95" s="28"/>
      <c r="F95" s="98" t="s">
        <v>539</v>
      </c>
      <c r="G95" s="205"/>
      <c r="H95" s="213"/>
      <c r="I95" s="174" t="s">
        <v>99</v>
      </c>
      <c r="J95" s="92" t="s">
        <v>540</v>
      </c>
      <c r="K95" s="93" t="s">
        <v>168</v>
      </c>
      <c r="L95" s="93">
        <v>99</v>
      </c>
      <c r="M95" s="93"/>
      <c r="N95" s="95" t="s">
        <v>541</v>
      </c>
      <c r="O95" s="95" t="s">
        <v>439</v>
      </c>
      <c r="P95" s="95"/>
      <c r="Q95" s="91"/>
      <c r="R95" s="91"/>
      <c r="S95" s="91"/>
      <c r="T95" s="95"/>
      <c r="U95" s="160"/>
      <c r="V95" s="160"/>
    </row>
    <row r="96" spans="1:22" ht="29" hidden="1">
      <c r="A96" s="97" t="s">
        <v>542</v>
      </c>
      <c r="B96" s="90" t="s">
        <v>135</v>
      </c>
      <c r="C96" s="91"/>
      <c r="D96" s="91" t="s">
        <v>135</v>
      </c>
      <c r="E96" s="28"/>
      <c r="F96" s="98" t="s">
        <v>543</v>
      </c>
      <c r="G96" s="205"/>
      <c r="H96" s="213"/>
      <c r="I96" s="174" t="s">
        <v>99</v>
      </c>
      <c r="J96" s="92" t="s">
        <v>544</v>
      </c>
      <c r="K96" s="93" t="s">
        <v>120</v>
      </c>
      <c r="L96" s="93">
        <v>3</v>
      </c>
      <c r="M96" s="93" t="s">
        <v>545</v>
      </c>
      <c r="N96" s="95"/>
      <c r="O96" s="95" t="s">
        <v>546</v>
      </c>
      <c r="P96" s="95"/>
      <c r="Q96" s="91"/>
      <c r="R96" s="91"/>
      <c r="S96" s="91"/>
      <c r="T96" s="95"/>
      <c r="U96" s="160"/>
      <c r="V96" s="160"/>
    </row>
    <row r="97" spans="1:22" ht="42" hidden="1">
      <c r="A97" s="97" t="s">
        <v>547</v>
      </c>
      <c r="B97" s="90" t="s">
        <v>135</v>
      </c>
      <c r="C97" s="91"/>
      <c r="D97" s="91" t="s">
        <v>135</v>
      </c>
      <c r="E97" s="28"/>
      <c r="F97" s="98" t="s">
        <v>548</v>
      </c>
      <c r="G97" s="205"/>
      <c r="H97" s="213"/>
      <c r="I97" s="174" t="s">
        <v>99</v>
      </c>
      <c r="J97" s="92" t="s">
        <v>549</v>
      </c>
      <c r="K97" s="91" t="s">
        <v>168</v>
      </c>
      <c r="L97" s="93">
        <v>99</v>
      </c>
      <c r="M97" s="93"/>
      <c r="N97" s="95" t="s">
        <v>550</v>
      </c>
      <c r="O97" s="95" t="s">
        <v>551</v>
      </c>
      <c r="P97" s="95"/>
      <c r="Q97" s="91"/>
      <c r="R97" s="91"/>
      <c r="S97" s="91"/>
      <c r="T97" s="95"/>
      <c r="U97" s="160"/>
      <c r="V97" s="160"/>
    </row>
    <row r="98" spans="1:22" ht="29" hidden="1">
      <c r="A98" s="97" t="s">
        <v>552</v>
      </c>
      <c r="B98" s="90" t="s">
        <v>228</v>
      </c>
      <c r="C98" s="91"/>
      <c r="D98" s="91" t="s">
        <v>228</v>
      </c>
      <c r="E98" s="28"/>
      <c r="F98" s="214" t="s">
        <v>553</v>
      </c>
      <c r="G98" s="205"/>
      <c r="H98" s="213"/>
      <c r="I98" s="174" t="s">
        <v>99</v>
      </c>
      <c r="J98" s="92" t="s">
        <v>554</v>
      </c>
      <c r="K98" s="91" t="s">
        <v>101</v>
      </c>
      <c r="L98" s="93">
        <v>100</v>
      </c>
      <c r="M98" s="93"/>
      <c r="N98" s="95"/>
      <c r="O98" s="95" t="s">
        <v>555</v>
      </c>
      <c r="P98" s="95"/>
      <c r="Q98" s="91" t="s">
        <v>556</v>
      </c>
      <c r="R98" s="91"/>
      <c r="S98" s="91"/>
      <c r="T98" s="95"/>
      <c r="U98" s="160"/>
      <c r="V98" s="160"/>
    </row>
    <row r="99" spans="1:22" ht="29" hidden="1">
      <c r="A99" s="206" t="s">
        <v>557</v>
      </c>
      <c r="B99" s="90" t="s">
        <v>135</v>
      </c>
      <c r="C99" s="91"/>
      <c r="D99" s="91" t="s">
        <v>135</v>
      </c>
      <c r="E99" s="28"/>
      <c r="F99" s="37"/>
      <c r="G99" s="100" t="s">
        <v>558</v>
      </c>
      <c r="H99" s="135"/>
      <c r="I99" s="174" t="s">
        <v>99</v>
      </c>
      <c r="J99" s="92" t="s">
        <v>559</v>
      </c>
      <c r="K99" s="91" t="s">
        <v>101</v>
      </c>
      <c r="L99" s="93">
        <v>4</v>
      </c>
      <c r="M99" s="93" t="s">
        <v>308</v>
      </c>
      <c r="N99" s="95" t="s">
        <v>318</v>
      </c>
      <c r="O99" s="95"/>
      <c r="P99" s="95"/>
      <c r="Q99" s="91" t="s">
        <v>458</v>
      </c>
      <c r="R99" s="91"/>
      <c r="S99" s="91"/>
      <c r="T99" s="95"/>
      <c r="U99" s="160"/>
      <c r="V99" s="160"/>
    </row>
    <row r="100" spans="1:22" ht="42" hidden="1">
      <c r="A100" s="97" t="s">
        <v>560</v>
      </c>
      <c r="B100" s="90" t="s">
        <v>135</v>
      </c>
      <c r="C100" s="91"/>
      <c r="D100" s="91" t="s">
        <v>135</v>
      </c>
      <c r="E100" s="26"/>
      <c r="F100" s="137" t="s">
        <v>561</v>
      </c>
      <c r="G100" s="133"/>
      <c r="H100" s="133"/>
      <c r="I100" s="174" t="s">
        <v>99</v>
      </c>
      <c r="J100" s="92" t="s">
        <v>562</v>
      </c>
      <c r="K100" s="91" t="s">
        <v>101</v>
      </c>
      <c r="L100" s="93">
        <v>9</v>
      </c>
      <c r="M100" s="93"/>
      <c r="N100" s="95"/>
      <c r="O100" s="95" t="s">
        <v>563</v>
      </c>
      <c r="P100" s="95"/>
      <c r="Q100" s="91" t="s">
        <v>564</v>
      </c>
      <c r="R100" s="91"/>
      <c r="S100" s="91"/>
      <c r="T100" s="95"/>
      <c r="U100" s="160"/>
      <c r="V100" s="160"/>
    </row>
    <row r="101" spans="1:22" ht="29" hidden="1">
      <c r="A101" s="206" t="s">
        <v>565</v>
      </c>
      <c r="B101" s="90" t="s">
        <v>97</v>
      </c>
      <c r="C101" s="91"/>
      <c r="D101" s="91" t="s">
        <v>97</v>
      </c>
      <c r="E101" s="26"/>
      <c r="F101" s="31"/>
      <c r="G101" s="100" t="s">
        <v>215</v>
      </c>
      <c r="H101" s="135"/>
      <c r="I101" s="174" t="s">
        <v>99</v>
      </c>
      <c r="J101" s="92" t="s">
        <v>566</v>
      </c>
      <c r="K101" s="91" t="s">
        <v>101</v>
      </c>
      <c r="L101" s="93">
        <v>4</v>
      </c>
      <c r="M101" s="93" t="s">
        <v>308</v>
      </c>
      <c r="N101" s="95" t="s">
        <v>338</v>
      </c>
      <c r="O101" s="95" t="s">
        <v>567</v>
      </c>
      <c r="P101" s="92" t="s">
        <v>568</v>
      </c>
      <c r="Q101" s="91"/>
      <c r="R101" s="91"/>
      <c r="S101" s="91"/>
      <c r="T101" s="95"/>
      <c r="U101" s="160"/>
      <c r="V101" s="160"/>
    </row>
    <row r="102" spans="1:22" ht="70" hidden="1">
      <c r="A102" s="97" t="s">
        <v>569</v>
      </c>
      <c r="B102" s="90" t="s">
        <v>135</v>
      </c>
      <c r="C102" s="91"/>
      <c r="D102" s="91" t="s">
        <v>135</v>
      </c>
      <c r="E102" s="26"/>
      <c r="F102" s="137" t="s">
        <v>570</v>
      </c>
      <c r="G102" s="133"/>
      <c r="H102" s="133"/>
      <c r="I102" s="174" t="s">
        <v>99</v>
      </c>
      <c r="J102" s="92" t="s">
        <v>571</v>
      </c>
      <c r="K102" s="91" t="s">
        <v>101</v>
      </c>
      <c r="L102" s="93">
        <v>15</v>
      </c>
      <c r="M102" s="93" t="s">
        <v>409</v>
      </c>
      <c r="N102" s="95"/>
      <c r="O102" s="95" t="s">
        <v>572</v>
      </c>
      <c r="P102" s="92" t="s">
        <v>343</v>
      </c>
      <c r="Q102" s="91"/>
      <c r="R102" s="91"/>
      <c r="S102" s="91"/>
      <c r="T102" s="95"/>
      <c r="U102" s="160"/>
      <c r="V102" s="160"/>
    </row>
    <row r="103" spans="1:22" ht="29" hidden="1">
      <c r="A103" s="206" t="s">
        <v>573</v>
      </c>
      <c r="B103" s="90" t="s">
        <v>97</v>
      </c>
      <c r="C103" s="91"/>
      <c r="D103" s="91" t="s">
        <v>97</v>
      </c>
      <c r="E103" s="26"/>
      <c r="F103" s="31"/>
      <c r="G103" s="100" t="s">
        <v>574</v>
      </c>
      <c r="H103" s="135"/>
      <c r="I103" s="174" t="s">
        <v>99</v>
      </c>
      <c r="J103" s="92" t="s">
        <v>575</v>
      </c>
      <c r="K103" s="91" t="s">
        <v>120</v>
      </c>
      <c r="L103" s="93">
        <v>3</v>
      </c>
      <c r="M103" s="91" t="s">
        <v>480</v>
      </c>
      <c r="N103" s="159" t="s">
        <v>114</v>
      </c>
      <c r="O103" s="175"/>
      <c r="P103" s="95"/>
      <c r="Q103" s="91"/>
      <c r="R103" s="91"/>
      <c r="S103" s="91"/>
      <c r="T103" s="95"/>
      <c r="U103" s="160"/>
      <c r="V103" s="160"/>
    </row>
    <row r="104" spans="1:22" ht="29" hidden="1">
      <c r="A104" s="97" t="s">
        <v>576</v>
      </c>
      <c r="B104" s="90" t="s">
        <v>135</v>
      </c>
      <c r="C104" s="91"/>
      <c r="D104" s="91" t="s">
        <v>135</v>
      </c>
      <c r="E104" s="28"/>
      <c r="F104" s="214" t="s">
        <v>577</v>
      </c>
      <c r="G104" s="205"/>
      <c r="H104" s="213"/>
      <c r="I104" s="174" t="s">
        <v>99</v>
      </c>
      <c r="J104" s="92" t="s">
        <v>578</v>
      </c>
      <c r="K104" s="91" t="s">
        <v>101</v>
      </c>
      <c r="L104" s="93">
        <v>50</v>
      </c>
      <c r="M104" s="91"/>
      <c r="N104" s="95"/>
      <c r="O104" s="95" t="s">
        <v>579</v>
      </c>
      <c r="P104" s="95"/>
      <c r="Q104" s="91"/>
      <c r="R104" s="91"/>
      <c r="S104" s="91"/>
      <c r="T104" s="95"/>
      <c r="U104" s="160"/>
      <c r="V104" s="160"/>
    </row>
    <row r="105" spans="1:22" ht="50.5" hidden="1" customHeight="1">
      <c r="A105" s="206" t="s">
        <v>580</v>
      </c>
      <c r="B105" s="90" t="s">
        <v>97</v>
      </c>
      <c r="C105" s="91"/>
      <c r="D105" s="91" t="s">
        <v>97</v>
      </c>
      <c r="E105" s="26"/>
      <c r="F105" s="37"/>
      <c r="G105" s="100" t="s">
        <v>581</v>
      </c>
      <c r="H105" s="215"/>
      <c r="I105" s="174" t="s">
        <v>99</v>
      </c>
      <c r="J105" s="92" t="s">
        <v>582</v>
      </c>
      <c r="K105" s="91" t="s">
        <v>101</v>
      </c>
      <c r="L105" s="93">
        <v>4</v>
      </c>
      <c r="M105" s="93" t="s">
        <v>308</v>
      </c>
      <c r="N105" s="159" t="s">
        <v>114</v>
      </c>
      <c r="O105" s="175"/>
      <c r="P105" s="95" t="s">
        <v>114</v>
      </c>
      <c r="Q105" s="91"/>
      <c r="R105" s="91"/>
      <c r="S105" s="91"/>
      <c r="T105" s="95"/>
      <c r="U105" s="160"/>
      <c r="V105" s="160"/>
    </row>
    <row r="106" spans="1:22" ht="29" hidden="1">
      <c r="A106" s="97" t="s">
        <v>583</v>
      </c>
      <c r="B106" s="90" t="s">
        <v>135</v>
      </c>
      <c r="C106" s="91"/>
      <c r="D106" s="91" t="s">
        <v>135</v>
      </c>
      <c r="E106" s="26"/>
      <c r="F106" s="137" t="s">
        <v>584</v>
      </c>
      <c r="G106" s="137"/>
      <c r="H106" s="137"/>
      <c r="I106" s="174" t="s">
        <v>99</v>
      </c>
      <c r="J106" s="92" t="s">
        <v>585</v>
      </c>
      <c r="K106" s="91"/>
      <c r="L106" s="93"/>
      <c r="M106" s="93"/>
      <c r="N106" s="93"/>
      <c r="O106" s="95"/>
      <c r="P106" s="92"/>
      <c r="Q106" s="91"/>
      <c r="R106" s="91"/>
      <c r="S106" s="91"/>
      <c r="T106" s="95"/>
      <c r="U106" s="160"/>
      <c r="V106" s="160"/>
    </row>
    <row r="107" spans="1:22" ht="29" hidden="1">
      <c r="A107" s="206" t="s">
        <v>586</v>
      </c>
      <c r="B107" s="90" t="s">
        <v>135</v>
      </c>
      <c r="C107" s="91"/>
      <c r="D107" s="91" t="s">
        <v>135</v>
      </c>
      <c r="E107" s="28"/>
      <c r="F107" s="34"/>
      <c r="G107" s="100" t="s">
        <v>587</v>
      </c>
      <c r="H107" s="135"/>
      <c r="I107" s="174" t="s">
        <v>99</v>
      </c>
      <c r="J107" s="92" t="s">
        <v>588</v>
      </c>
      <c r="K107" s="91" t="s">
        <v>168</v>
      </c>
      <c r="L107" s="93">
        <v>255</v>
      </c>
      <c r="M107" s="93" t="s">
        <v>114</v>
      </c>
      <c r="N107" s="159" t="s">
        <v>114</v>
      </c>
      <c r="O107" s="95" t="s">
        <v>383</v>
      </c>
      <c r="P107" s="95" t="s">
        <v>384</v>
      </c>
      <c r="Q107" s="91"/>
      <c r="R107" s="91"/>
      <c r="S107" s="91"/>
      <c r="T107" s="95"/>
      <c r="U107" s="160"/>
      <c r="V107" s="160"/>
    </row>
    <row r="108" spans="1:22" ht="29" hidden="1">
      <c r="A108" s="206" t="s">
        <v>589</v>
      </c>
      <c r="B108" s="90" t="s">
        <v>135</v>
      </c>
      <c r="C108" s="91"/>
      <c r="D108" s="91" t="s">
        <v>135</v>
      </c>
      <c r="E108" s="28"/>
      <c r="F108" s="34"/>
      <c r="G108" s="100" t="s">
        <v>590</v>
      </c>
      <c r="H108" s="135"/>
      <c r="I108" s="174" t="s">
        <v>99</v>
      </c>
      <c r="J108" s="92" t="s">
        <v>591</v>
      </c>
      <c r="K108" s="91" t="s">
        <v>168</v>
      </c>
      <c r="L108" s="93">
        <v>255</v>
      </c>
      <c r="M108" s="93" t="s">
        <v>114</v>
      </c>
      <c r="N108" s="159" t="s">
        <v>114</v>
      </c>
      <c r="O108" s="95" t="s">
        <v>388</v>
      </c>
      <c r="P108" s="95" t="s">
        <v>114</v>
      </c>
      <c r="Q108" s="91"/>
      <c r="R108" s="91"/>
      <c r="S108" s="91"/>
      <c r="T108" s="95"/>
      <c r="U108" s="160"/>
      <c r="V108" s="160"/>
    </row>
    <row r="109" spans="1:22" ht="29" hidden="1">
      <c r="A109" s="206" t="s">
        <v>592</v>
      </c>
      <c r="B109" s="90" t="s">
        <v>135</v>
      </c>
      <c r="C109" s="91"/>
      <c r="D109" s="91" t="s">
        <v>135</v>
      </c>
      <c r="E109" s="28"/>
      <c r="F109" s="34"/>
      <c r="G109" s="100" t="s">
        <v>593</v>
      </c>
      <c r="H109" s="135"/>
      <c r="I109" s="174" t="s">
        <v>99</v>
      </c>
      <c r="J109" s="92" t="s">
        <v>594</v>
      </c>
      <c r="K109" s="91" t="s">
        <v>168</v>
      </c>
      <c r="L109" s="93">
        <v>255</v>
      </c>
      <c r="M109" s="93" t="s">
        <v>114</v>
      </c>
      <c r="N109" s="159" t="s">
        <v>114</v>
      </c>
      <c r="O109" s="95" t="s">
        <v>388</v>
      </c>
      <c r="P109" s="95" t="s">
        <v>114</v>
      </c>
      <c r="Q109" s="91"/>
      <c r="R109" s="91"/>
      <c r="S109" s="91"/>
      <c r="T109" s="95"/>
      <c r="U109" s="160"/>
      <c r="V109" s="160"/>
    </row>
    <row r="110" spans="1:22" ht="29" hidden="1">
      <c r="A110" s="206" t="s">
        <v>595</v>
      </c>
      <c r="B110" s="90" t="s">
        <v>135</v>
      </c>
      <c r="C110" s="91"/>
      <c r="D110" s="91" t="s">
        <v>135</v>
      </c>
      <c r="E110" s="28"/>
      <c r="F110" s="34"/>
      <c r="G110" s="100" t="s">
        <v>596</v>
      </c>
      <c r="H110" s="135"/>
      <c r="I110" s="174" t="s">
        <v>99</v>
      </c>
      <c r="J110" s="92" t="s">
        <v>597</v>
      </c>
      <c r="K110" s="91" t="s">
        <v>168</v>
      </c>
      <c r="L110" s="93">
        <v>10</v>
      </c>
      <c r="M110" s="93" t="s">
        <v>114</v>
      </c>
      <c r="N110" s="159" t="s">
        <v>114</v>
      </c>
      <c r="O110" s="95" t="s">
        <v>399</v>
      </c>
      <c r="P110" s="95" t="s">
        <v>598</v>
      </c>
      <c r="Q110" s="91"/>
      <c r="R110" s="91"/>
      <c r="S110" s="91"/>
      <c r="T110" s="95"/>
      <c r="U110" s="160"/>
      <c r="V110" s="160"/>
    </row>
    <row r="111" spans="1:22" ht="29" hidden="1">
      <c r="A111" s="206" t="s">
        <v>599</v>
      </c>
      <c r="B111" s="90" t="s">
        <v>135</v>
      </c>
      <c r="C111" s="91"/>
      <c r="D111" s="91" t="s">
        <v>135</v>
      </c>
      <c r="E111" s="28"/>
      <c r="F111" s="34"/>
      <c r="G111" s="100" t="s">
        <v>600</v>
      </c>
      <c r="H111" s="135"/>
      <c r="I111" s="174" t="s">
        <v>99</v>
      </c>
      <c r="J111" s="92" t="s">
        <v>601</v>
      </c>
      <c r="K111" s="91" t="s">
        <v>168</v>
      </c>
      <c r="L111" s="93">
        <v>255</v>
      </c>
      <c r="M111" s="93" t="s">
        <v>114</v>
      </c>
      <c r="N111" s="159" t="s">
        <v>114</v>
      </c>
      <c r="O111" s="95" t="s">
        <v>602</v>
      </c>
      <c r="P111" s="95"/>
      <c r="Q111" s="91"/>
      <c r="R111" s="91"/>
      <c r="S111" s="91"/>
      <c r="T111" s="95"/>
      <c r="U111" s="160"/>
      <c r="V111" s="160"/>
    </row>
    <row r="112" spans="1:22" ht="29" hidden="1">
      <c r="A112" s="206" t="s">
        <v>603</v>
      </c>
      <c r="B112" s="90" t="s">
        <v>135</v>
      </c>
      <c r="C112" s="91"/>
      <c r="D112" s="91" t="s">
        <v>135</v>
      </c>
      <c r="E112" s="28"/>
      <c r="F112" s="34"/>
      <c r="G112" s="100" t="s">
        <v>604</v>
      </c>
      <c r="H112" s="135"/>
      <c r="I112" s="174" t="s">
        <v>99</v>
      </c>
      <c r="J112" s="92" t="s">
        <v>605</v>
      </c>
      <c r="K112" s="91" t="s">
        <v>168</v>
      </c>
      <c r="L112" s="93">
        <v>255</v>
      </c>
      <c r="M112" s="93" t="s">
        <v>114</v>
      </c>
      <c r="N112" s="159" t="s">
        <v>114</v>
      </c>
      <c r="O112" s="95" t="s">
        <v>404</v>
      </c>
      <c r="P112" s="95" t="s">
        <v>405</v>
      </c>
      <c r="Q112" s="91"/>
      <c r="R112" s="91"/>
      <c r="S112" s="91"/>
      <c r="T112" s="95"/>
      <c r="U112" s="160"/>
      <c r="V112" s="160"/>
    </row>
    <row r="113" spans="1:22" ht="56" hidden="1">
      <c r="A113" s="206" t="s">
        <v>606</v>
      </c>
      <c r="B113" s="90" t="s">
        <v>135</v>
      </c>
      <c r="C113" s="91"/>
      <c r="D113" s="91" t="s">
        <v>135</v>
      </c>
      <c r="E113" s="28"/>
      <c r="F113" s="37"/>
      <c r="G113" s="100" t="s">
        <v>607</v>
      </c>
      <c r="H113" s="135"/>
      <c r="I113" s="174" t="s">
        <v>99</v>
      </c>
      <c r="J113" s="92" t="s">
        <v>608</v>
      </c>
      <c r="K113" s="91" t="s">
        <v>120</v>
      </c>
      <c r="L113" s="93">
        <v>2</v>
      </c>
      <c r="M113" s="93" t="s">
        <v>409</v>
      </c>
      <c r="N113" s="159" t="s">
        <v>114</v>
      </c>
      <c r="O113" s="95" t="s">
        <v>410</v>
      </c>
      <c r="P113" s="95" t="s">
        <v>411</v>
      </c>
      <c r="Q113" s="91" t="s">
        <v>609</v>
      </c>
      <c r="R113" s="91"/>
      <c r="S113" s="91"/>
      <c r="T113" s="95"/>
      <c r="U113" s="160"/>
      <c r="V113" s="160"/>
    </row>
    <row r="114" spans="1:22" ht="29" hidden="1">
      <c r="A114" s="97" t="s">
        <v>610</v>
      </c>
      <c r="B114" s="90" t="s">
        <v>135</v>
      </c>
      <c r="C114" s="91"/>
      <c r="D114" s="91" t="s">
        <v>135</v>
      </c>
      <c r="E114" s="28"/>
      <c r="F114" s="137" t="s">
        <v>611</v>
      </c>
      <c r="G114" s="137"/>
      <c r="H114" s="137"/>
      <c r="I114" s="174" t="s">
        <v>99</v>
      </c>
      <c r="J114" s="92" t="s">
        <v>612</v>
      </c>
      <c r="K114" s="91"/>
      <c r="L114" s="93"/>
      <c r="M114" s="93"/>
      <c r="N114" s="93"/>
      <c r="O114" s="95"/>
      <c r="P114" s="92"/>
      <c r="Q114" s="91"/>
      <c r="R114" s="91"/>
      <c r="S114" s="91"/>
      <c r="T114" s="95"/>
      <c r="U114" s="160"/>
      <c r="V114" s="160"/>
    </row>
    <row r="115" spans="1:22" ht="29" hidden="1">
      <c r="A115" s="206" t="s">
        <v>613</v>
      </c>
      <c r="B115" s="90" t="s">
        <v>135</v>
      </c>
      <c r="C115" s="91"/>
      <c r="D115" s="91" t="s">
        <v>135</v>
      </c>
      <c r="E115" s="28"/>
      <c r="F115" s="41"/>
      <c r="G115" s="207" t="s">
        <v>614</v>
      </c>
      <c r="H115" s="135"/>
      <c r="I115" s="174" t="s">
        <v>99</v>
      </c>
      <c r="J115" s="92" t="s">
        <v>615</v>
      </c>
      <c r="K115" s="91" t="s">
        <v>168</v>
      </c>
      <c r="L115" s="93">
        <v>100</v>
      </c>
      <c r="M115" s="93"/>
      <c r="N115" s="159"/>
      <c r="O115" s="95" t="s">
        <v>421</v>
      </c>
      <c r="P115" s="95" t="s">
        <v>422</v>
      </c>
      <c r="Q115" s="91"/>
      <c r="R115" s="91"/>
      <c r="S115" s="91"/>
      <c r="T115" s="95"/>
      <c r="U115" s="160"/>
      <c r="V115" s="160"/>
    </row>
    <row r="116" spans="1:22" ht="29" hidden="1">
      <c r="A116" s="206" t="s">
        <v>616</v>
      </c>
      <c r="B116" s="90" t="s">
        <v>135</v>
      </c>
      <c r="C116" s="91"/>
      <c r="D116" s="91" t="s">
        <v>135</v>
      </c>
      <c r="E116" s="28"/>
      <c r="F116" s="34"/>
      <c r="G116" s="100" t="s">
        <v>617</v>
      </c>
      <c r="H116" s="135"/>
      <c r="I116" s="174" t="s">
        <v>99</v>
      </c>
      <c r="J116" s="92" t="s">
        <v>618</v>
      </c>
      <c r="K116" s="91" t="s">
        <v>168</v>
      </c>
      <c r="L116" s="93">
        <v>15</v>
      </c>
      <c r="M116" s="93"/>
      <c r="N116" s="159"/>
      <c r="O116" s="95" t="s">
        <v>426</v>
      </c>
      <c r="P116" s="95" t="s">
        <v>114</v>
      </c>
      <c r="Q116" s="91"/>
      <c r="R116" s="91"/>
      <c r="S116" s="91"/>
      <c r="T116" s="95"/>
      <c r="U116" s="160"/>
      <c r="V116" s="160"/>
    </row>
    <row r="117" spans="1:22" ht="29" hidden="1">
      <c r="A117" s="206" t="s">
        <v>619</v>
      </c>
      <c r="B117" s="90" t="s">
        <v>135</v>
      </c>
      <c r="C117" s="91"/>
      <c r="D117" s="91" t="s">
        <v>135</v>
      </c>
      <c r="E117" s="28"/>
      <c r="F117" s="37"/>
      <c r="G117" s="100" t="s">
        <v>620</v>
      </c>
      <c r="H117" s="135"/>
      <c r="I117" s="174" t="s">
        <v>99</v>
      </c>
      <c r="J117" s="92" t="s">
        <v>621</v>
      </c>
      <c r="K117" s="91" t="s">
        <v>168</v>
      </c>
      <c r="L117" s="93">
        <v>50</v>
      </c>
      <c r="M117" s="93"/>
      <c r="N117" s="159"/>
      <c r="O117" s="95" t="s">
        <v>430</v>
      </c>
      <c r="P117" s="95" t="s">
        <v>114</v>
      </c>
      <c r="Q117" s="91"/>
      <c r="R117" s="91"/>
      <c r="S117" s="91"/>
      <c r="T117" s="95"/>
      <c r="U117" s="160"/>
      <c r="V117" s="160"/>
    </row>
    <row r="118" spans="1:22" ht="28" hidden="1">
      <c r="A118" s="89" t="s">
        <v>622</v>
      </c>
      <c r="B118" s="90" t="s">
        <v>135</v>
      </c>
      <c r="C118" s="91" t="s">
        <v>135</v>
      </c>
      <c r="D118" s="91" t="s">
        <v>135</v>
      </c>
      <c r="E118" s="23" t="s">
        <v>623</v>
      </c>
      <c r="F118" s="204"/>
      <c r="G118" s="23"/>
      <c r="H118" s="216"/>
      <c r="I118" s="92" t="s">
        <v>99</v>
      </c>
      <c r="J118" s="92" t="s">
        <v>624</v>
      </c>
      <c r="K118" s="91"/>
      <c r="L118" s="93"/>
      <c r="M118" s="93"/>
      <c r="N118" s="93"/>
      <c r="O118" s="95" t="s">
        <v>625</v>
      </c>
      <c r="P118" s="92" t="s">
        <v>626</v>
      </c>
      <c r="Q118" s="91"/>
      <c r="R118" s="91"/>
      <c r="S118" s="91"/>
      <c r="T118" s="93"/>
      <c r="U118" s="160"/>
      <c r="V118" s="160"/>
    </row>
    <row r="119" spans="1:22" ht="42" hidden="1">
      <c r="A119" s="97" t="s">
        <v>627</v>
      </c>
      <c r="B119" s="90" t="s">
        <v>97</v>
      </c>
      <c r="C119" s="91" t="s">
        <v>97</v>
      </c>
      <c r="D119" s="91" t="s">
        <v>97</v>
      </c>
      <c r="E119" s="28"/>
      <c r="F119" s="98" t="s">
        <v>628</v>
      </c>
      <c r="G119" s="205"/>
      <c r="H119" s="213"/>
      <c r="I119" s="92" t="s">
        <v>99</v>
      </c>
      <c r="J119" s="92" t="s">
        <v>629</v>
      </c>
      <c r="K119" s="91" t="s">
        <v>168</v>
      </c>
      <c r="L119" s="93">
        <v>100</v>
      </c>
      <c r="M119" s="93"/>
      <c r="N119" s="159"/>
      <c r="O119" s="95" t="s">
        <v>630</v>
      </c>
      <c r="P119" s="95" t="s">
        <v>631</v>
      </c>
      <c r="Q119" s="91"/>
      <c r="R119" s="91"/>
      <c r="S119" s="91" t="s">
        <v>632</v>
      </c>
      <c r="T119" s="95"/>
      <c r="U119" s="160"/>
      <c r="V119" s="160"/>
    </row>
    <row r="120" spans="1:22" ht="28" hidden="1">
      <c r="A120" s="97" t="s">
        <v>633</v>
      </c>
      <c r="B120" s="90" t="s">
        <v>135</v>
      </c>
      <c r="C120" s="91"/>
      <c r="D120" s="91" t="s">
        <v>135</v>
      </c>
      <c r="E120" s="28"/>
      <c r="F120" s="98" t="s">
        <v>634</v>
      </c>
      <c r="G120" s="205"/>
      <c r="H120" s="213"/>
      <c r="I120" s="92" t="s">
        <v>99</v>
      </c>
      <c r="J120" s="92" t="s">
        <v>635</v>
      </c>
      <c r="K120" s="91" t="s">
        <v>120</v>
      </c>
      <c r="L120" s="93">
        <v>3</v>
      </c>
      <c r="M120" s="93" t="s">
        <v>636</v>
      </c>
      <c r="N120" s="159"/>
      <c r="O120" s="95"/>
      <c r="P120" s="95"/>
      <c r="Q120" s="91"/>
      <c r="R120" s="91"/>
      <c r="S120" s="91"/>
      <c r="T120" s="95"/>
      <c r="U120" s="160"/>
      <c r="V120" s="160"/>
    </row>
    <row r="121" spans="1:22" ht="56" hidden="1">
      <c r="A121" s="97" t="s">
        <v>637</v>
      </c>
      <c r="B121" s="90" t="s">
        <v>135</v>
      </c>
      <c r="C121" s="91" t="s">
        <v>135</v>
      </c>
      <c r="D121" s="91" t="s">
        <v>228</v>
      </c>
      <c r="E121" s="28"/>
      <c r="F121" s="214" t="s">
        <v>638</v>
      </c>
      <c r="G121" s="205"/>
      <c r="H121" s="213"/>
      <c r="I121" s="92" t="s">
        <v>99</v>
      </c>
      <c r="J121" s="92" t="s">
        <v>639</v>
      </c>
      <c r="K121" s="91" t="s">
        <v>101</v>
      </c>
      <c r="L121" s="93">
        <v>100</v>
      </c>
      <c r="M121" s="93"/>
      <c r="N121" s="159"/>
      <c r="O121" s="95" t="s">
        <v>640</v>
      </c>
      <c r="P121" s="95" t="s">
        <v>641</v>
      </c>
      <c r="Q121" s="91" t="s">
        <v>642</v>
      </c>
      <c r="R121" s="91"/>
      <c r="S121" s="91"/>
      <c r="T121" s="95"/>
      <c r="U121" s="160"/>
      <c r="V121" s="160"/>
    </row>
    <row r="122" spans="1:22" ht="28" hidden="1">
      <c r="A122" s="97" t="s">
        <v>643</v>
      </c>
      <c r="B122" s="90" t="s">
        <v>97</v>
      </c>
      <c r="C122" s="90" t="s">
        <v>97</v>
      </c>
      <c r="D122" s="91" t="s">
        <v>97</v>
      </c>
      <c r="E122" s="28"/>
      <c r="F122" s="37"/>
      <c r="G122" s="100" t="s">
        <v>215</v>
      </c>
      <c r="H122" s="135"/>
      <c r="I122" s="92" t="s">
        <v>99</v>
      </c>
      <c r="J122" s="92" t="s">
        <v>644</v>
      </c>
      <c r="K122" s="91" t="s">
        <v>101</v>
      </c>
      <c r="L122" s="93">
        <v>4</v>
      </c>
      <c r="M122" s="93" t="s">
        <v>308</v>
      </c>
      <c r="N122" s="159" t="s">
        <v>318</v>
      </c>
      <c r="O122" s="95" t="s">
        <v>645</v>
      </c>
      <c r="P122" s="95" t="s">
        <v>320</v>
      </c>
      <c r="Q122" s="91"/>
      <c r="R122" s="91"/>
      <c r="S122" s="91"/>
      <c r="T122" s="95"/>
      <c r="U122" s="160"/>
      <c r="V122" s="160"/>
    </row>
    <row r="123" spans="1:22" ht="42" hidden="1">
      <c r="A123" s="97" t="s">
        <v>646</v>
      </c>
      <c r="B123" s="90" t="s">
        <v>135</v>
      </c>
      <c r="C123" s="91" t="s">
        <v>135</v>
      </c>
      <c r="D123" s="91" t="s">
        <v>135</v>
      </c>
      <c r="E123" s="28"/>
      <c r="F123" s="214" t="s">
        <v>647</v>
      </c>
      <c r="G123" s="205"/>
      <c r="H123" s="213"/>
      <c r="I123" s="92" t="s">
        <v>99</v>
      </c>
      <c r="J123" s="92" t="s">
        <v>648</v>
      </c>
      <c r="K123" s="91" t="s">
        <v>101</v>
      </c>
      <c r="L123" s="93">
        <v>9</v>
      </c>
      <c r="M123" s="93"/>
      <c r="N123" s="159"/>
      <c r="O123" s="95" t="s">
        <v>649</v>
      </c>
      <c r="P123" s="95" t="s">
        <v>650</v>
      </c>
      <c r="Q123" s="91"/>
      <c r="R123" s="91"/>
      <c r="S123" s="91"/>
      <c r="T123" s="95"/>
      <c r="U123" s="160"/>
      <c r="V123" s="160"/>
    </row>
    <row r="124" spans="1:22" ht="28" hidden="1">
      <c r="A124" s="97" t="s">
        <v>651</v>
      </c>
      <c r="B124" s="90" t="s">
        <v>97</v>
      </c>
      <c r="C124" s="91" t="s">
        <v>97</v>
      </c>
      <c r="D124" s="91" t="s">
        <v>97</v>
      </c>
      <c r="E124" s="28"/>
      <c r="F124" s="37"/>
      <c r="G124" s="100" t="s">
        <v>215</v>
      </c>
      <c r="H124" s="135"/>
      <c r="I124" s="92" t="s">
        <v>99</v>
      </c>
      <c r="J124" s="92" t="s">
        <v>652</v>
      </c>
      <c r="K124" s="91" t="s">
        <v>101</v>
      </c>
      <c r="L124" s="93">
        <v>4</v>
      </c>
      <c r="M124" s="93" t="s">
        <v>308</v>
      </c>
      <c r="N124" s="159" t="s">
        <v>338</v>
      </c>
      <c r="O124" s="95" t="s">
        <v>653</v>
      </c>
      <c r="P124" s="95" t="s">
        <v>320</v>
      </c>
      <c r="Q124" s="91"/>
      <c r="R124" s="91"/>
      <c r="S124" s="91"/>
      <c r="T124" s="95"/>
      <c r="U124" s="160"/>
      <c r="V124" s="160"/>
    </row>
    <row r="125" spans="1:22" ht="28" hidden="1">
      <c r="A125" s="97" t="s">
        <v>654</v>
      </c>
      <c r="B125" s="90" t="s">
        <v>135</v>
      </c>
      <c r="C125" s="91"/>
      <c r="D125" s="91" t="s">
        <v>135</v>
      </c>
      <c r="E125" s="28"/>
      <c r="F125" s="214" t="s">
        <v>655</v>
      </c>
      <c r="G125" s="213"/>
      <c r="H125" s="214"/>
      <c r="I125" s="92" t="s">
        <v>99</v>
      </c>
      <c r="J125" s="92" t="s">
        <v>656</v>
      </c>
      <c r="K125" s="91" t="s">
        <v>101</v>
      </c>
      <c r="L125" s="93">
        <v>15</v>
      </c>
      <c r="M125" s="93" t="s">
        <v>409</v>
      </c>
      <c r="N125" s="159"/>
      <c r="O125" s="95"/>
      <c r="P125" s="95"/>
      <c r="Q125" s="91"/>
      <c r="R125" s="91"/>
      <c r="S125" s="91"/>
      <c r="T125" s="95"/>
      <c r="U125" s="160"/>
      <c r="V125" s="160"/>
    </row>
    <row r="126" spans="1:22" ht="28" hidden="1">
      <c r="A126" s="206" t="s">
        <v>657</v>
      </c>
      <c r="B126" s="90" t="s">
        <v>97</v>
      </c>
      <c r="C126" s="91"/>
      <c r="D126" s="91" t="s">
        <v>97</v>
      </c>
      <c r="E126" s="28"/>
      <c r="F126" s="37"/>
      <c r="G126" s="100" t="s">
        <v>658</v>
      </c>
      <c r="H126" s="135"/>
      <c r="I126" s="92" t="s">
        <v>99</v>
      </c>
      <c r="J126" s="92" t="s">
        <v>659</v>
      </c>
      <c r="K126" s="91" t="s">
        <v>120</v>
      </c>
      <c r="L126" s="93">
        <v>3</v>
      </c>
      <c r="M126" s="91" t="s">
        <v>480</v>
      </c>
      <c r="N126" s="159"/>
      <c r="O126" s="95"/>
      <c r="P126" s="95"/>
      <c r="Q126" s="91" t="s">
        <v>660</v>
      </c>
      <c r="R126" s="91"/>
      <c r="S126" s="91"/>
      <c r="T126" s="95"/>
      <c r="U126" s="160"/>
      <c r="V126" s="160"/>
    </row>
    <row r="127" spans="1:22" ht="28" hidden="1">
      <c r="A127" s="97" t="s">
        <v>661</v>
      </c>
      <c r="B127" s="90" t="s">
        <v>135</v>
      </c>
      <c r="C127" s="91"/>
      <c r="D127" s="91" t="s">
        <v>135</v>
      </c>
      <c r="E127" s="28"/>
      <c r="F127" s="137" t="s">
        <v>662</v>
      </c>
      <c r="G127" s="99"/>
      <c r="H127" s="99"/>
      <c r="I127" s="92" t="s">
        <v>99</v>
      </c>
      <c r="J127" s="92" t="s">
        <v>663</v>
      </c>
      <c r="K127" s="91" t="s">
        <v>101</v>
      </c>
      <c r="L127" s="93">
        <v>50</v>
      </c>
      <c r="M127" s="93"/>
      <c r="N127" s="159"/>
      <c r="O127" s="95"/>
      <c r="P127" s="95"/>
      <c r="Q127" s="91"/>
      <c r="R127" s="91"/>
      <c r="S127" s="91"/>
      <c r="T127" s="95"/>
      <c r="U127" s="160"/>
      <c r="V127" s="160"/>
    </row>
    <row r="128" spans="1:22" ht="28" hidden="1" customHeight="1">
      <c r="A128" s="206" t="s">
        <v>664</v>
      </c>
      <c r="B128" s="90" t="s">
        <v>97</v>
      </c>
      <c r="C128" s="91"/>
      <c r="D128" s="91" t="s">
        <v>97</v>
      </c>
      <c r="E128" s="28"/>
      <c r="F128" s="31"/>
      <c r="G128" s="100" t="s">
        <v>665</v>
      </c>
      <c r="H128" s="215"/>
      <c r="I128" s="92" t="s">
        <v>99</v>
      </c>
      <c r="J128" s="92" t="s">
        <v>666</v>
      </c>
      <c r="K128" s="91" t="s">
        <v>101</v>
      </c>
      <c r="L128" s="93">
        <v>4</v>
      </c>
      <c r="M128" s="91" t="s">
        <v>667</v>
      </c>
      <c r="N128" s="159"/>
      <c r="O128" s="95"/>
      <c r="P128" s="95"/>
      <c r="Q128" s="91" t="s">
        <v>668</v>
      </c>
      <c r="R128" s="91"/>
      <c r="S128" s="91"/>
      <c r="T128" s="95"/>
      <c r="U128" s="160"/>
      <c r="V128" s="160"/>
    </row>
    <row r="129" spans="1:22" ht="28" hidden="1">
      <c r="A129" s="97" t="s">
        <v>669</v>
      </c>
      <c r="B129" s="90" t="s">
        <v>135</v>
      </c>
      <c r="C129" s="91"/>
      <c r="D129" s="91" t="s">
        <v>135</v>
      </c>
      <c r="E129" s="28"/>
      <c r="F129" s="137" t="s">
        <v>670</v>
      </c>
      <c r="G129" s="101"/>
      <c r="H129" s="101"/>
      <c r="I129" s="92" t="s">
        <v>99</v>
      </c>
      <c r="J129" s="92" t="s">
        <v>671</v>
      </c>
      <c r="K129" s="91"/>
      <c r="L129" s="93"/>
      <c r="M129" s="93"/>
      <c r="N129" s="93"/>
      <c r="O129" s="95"/>
      <c r="P129" s="92"/>
      <c r="Q129" s="91"/>
      <c r="R129" s="91"/>
      <c r="S129" s="91"/>
      <c r="T129" s="93"/>
      <c r="U129" s="160"/>
      <c r="V129" s="160"/>
    </row>
    <row r="130" spans="1:22" ht="28" hidden="1">
      <c r="A130" s="206" t="s">
        <v>672</v>
      </c>
      <c r="B130" s="90" t="s">
        <v>135</v>
      </c>
      <c r="C130" s="91"/>
      <c r="D130" s="91" t="s">
        <v>135</v>
      </c>
      <c r="E130" s="28"/>
      <c r="F130" s="34"/>
      <c r="G130" s="100" t="s">
        <v>673</v>
      </c>
      <c r="H130" s="135"/>
      <c r="I130" s="92" t="s">
        <v>99</v>
      </c>
      <c r="J130" s="92" t="s">
        <v>674</v>
      </c>
      <c r="K130" s="91" t="s">
        <v>168</v>
      </c>
      <c r="L130" s="93">
        <v>255</v>
      </c>
      <c r="M130" s="93" t="s">
        <v>114</v>
      </c>
      <c r="N130" s="159" t="s">
        <v>114</v>
      </c>
      <c r="O130" s="95" t="s">
        <v>383</v>
      </c>
      <c r="P130" s="92" t="s">
        <v>384</v>
      </c>
      <c r="Q130" s="91" t="s">
        <v>114</v>
      </c>
      <c r="R130" s="91"/>
      <c r="S130" s="91"/>
      <c r="T130" s="95"/>
      <c r="U130" s="160"/>
      <c r="V130" s="160"/>
    </row>
    <row r="131" spans="1:22" ht="28" hidden="1">
      <c r="A131" s="206" t="s">
        <v>675</v>
      </c>
      <c r="B131" s="90" t="s">
        <v>135</v>
      </c>
      <c r="C131" s="91"/>
      <c r="D131" s="91" t="s">
        <v>135</v>
      </c>
      <c r="E131" s="28"/>
      <c r="F131" s="34"/>
      <c r="G131" s="100" t="s">
        <v>676</v>
      </c>
      <c r="H131" s="135"/>
      <c r="I131" s="92" t="s">
        <v>99</v>
      </c>
      <c r="J131" s="92" t="s">
        <v>677</v>
      </c>
      <c r="K131" s="91" t="s">
        <v>168</v>
      </c>
      <c r="L131" s="93">
        <v>255</v>
      </c>
      <c r="M131" s="93" t="s">
        <v>114</v>
      </c>
      <c r="N131" s="159" t="s">
        <v>114</v>
      </c>
      <c r="O131" s="95" t="s">
        <v>388</v>
      </c>
      <c r="P131" s="92" t="s">
        <v>114</v>
      </c>
      <c r="Q131" s="91" t="s">
        <v>114</v>
      </c>
      <c r="R131" s="91"/>
      <c r="S131" s="91"/>
      <c r="T131" s="95"/>
      <c r="U131" s="160"/>
      <c r="V131" s="160"/>
    </row>
    <row r="132" spans="1:22" ht="28" hidden="1">
      <c r="A132" s="206" t="s">
        <v>678</v>
      </c>
      <c r="B132" s="90" t="s">
        <v>135</v>
      </c>
      <c r="C132" s="91"/>
      <c r="D132" s="91" t="s">
        <v>135</v>
      </c>
      <c r="E132" s="28"/>
      <c r="F132" s="34"/>
      <c r="G132" s="100" t="s">
        <v>679</v>
      </c>
      <c r="H132" s="135"/>
      <c r="I132" s="92" t="s">
        <v>99</v>
      </c>
      <c r="J132" s="92" t="s">
        <v>680</v>
      </c>
      <c r="K132" s="91" t="s">
        <v>168</v>
      </c>
      <c r="L132" s="93">
        <v>255</v>
      </c>
      <c r="M132" s="93" t="s">
        <v>114</v>
      </c>
      <c r="N132" s="159" t="s">
        <v>114</v>
      </c>
      <c r="O132" s="95" t="s">
        <v>388</v>
      </c>
      <c r="P132" s="92" t="s">
        <v>114</v>
      </c>
      <c r="Q132" s="91" t="s">
        <v>114</v>
      </c>
      <c r="R132" s="91"/>
      <c r="S132" s="91"/>
      <c r="T132" s="95"/>
      <c r="U132" s="160"/>
      <c r="V132" s="160"/>
    </row>
    <row r="133" spans="1:22" ht="28" hidden="1">
      <c r="A133" s="206" t="s">
        <v>681</v>
      </c>
      <c r="B133" s="90" t="s">
        <v>135</v>
      </c>
      <c r="C133" s="91"/>
      <c r="D133" s="91" t="s">
        <v>135</v>
      </c>
      <c r="E133" s="28"/>
      <c r="F133" s="34"/>
      <c r="G133" s="100" t="s">
        <v>682</v>
      </c>
      <c r="H133" s="135"/>
      <c r="I133" s="92" t="s">
        <v>99</v>
      </c>
      <c r="J133" s="92" t="s">
        <v>683</v>
      </c>
      <c r="K133" s="91" t="s">
        <v>168</v>
      </c>
      <c r="L133" s="93">
        <v>255</v>
      </c>
      <c r="M133" s="93" t="s">
        <v>114</v>
      </c>
      <c r="N133" s="159" t="s">
        <v>114</v>
      </c>
      <c r="O133" s="95" t="s">
        <v>395</v>
      </c>
      <c r="P133" s="92" t="s">
        <v>114</v>
      </c>
      <c r="Q133" s="91" t="s">
        <v>114</v>
      </c>
      <c r="R133" s="91"/>
      <c r="S133" s="91"/>
      <c r="T133" s="95"/>
      <c r="U133" s="160"/>
      <c r="V133" s="160"/>
    </row>
    <row r="134" spans="1:22" ht="28" hidden="1">
      <c r="A134" s="206" t="s">
        <v>684</v>
      </c>
      <c r="B134" s="90" t="s">
        <v>135</v>
      </c>
      <c r="C134" s="91"/>
      <c r="D134" s="91" t="s">
        <v>135</v>
      </c>
      <c r="E134" s="28"/>
      <c r="F134" s="34"/>
      <c r="G134" s="100" t="s">
        <v>685</v>
      </c>
      <c r="H134" s="135"/>
      <c r="I134" s="92" t="s">
        <v>99</v>
      </c>
      <c r="J134" s="92" t="s">
        <v>686</v>
      </c>
      <c r="K134" s="91" t="s">
        <v>168</v>
      </c>
      <c r="L134" s="93">
        <v>10</v>
      </c>
      <c r="M134" s="93" t="s">
        <v>114</v>
      </c>
      <c r="N134" s="159" t="s">
        <v>114</v>
      </c>
      <c r="O134" s="95" t="s">
        <v>399</v>
      </c>
      <c r="P134" s="92" t="s">
        <v>400</v>
      </c>
      <c r="Q134" s="91" t="s">
        <v>114</v>
      </c>
      <c r="R134" s="91"/>
      <c r="S134" s="91"/>
      <c r="T134" s="95"/>
      <c r="U134" s="160"/>
      <c r="V134" s="160"/>
    </row>
    <row r="135" spans="1:22" ht="28" hidden="1">
      <c r="A135" s="206" t="s">
        <v>687</v>
      </c>
      <c r="B135" s="90" t="s">
        <v>135</v>
      </c>
      <c r="C135" s="91"/>
      <c r="D135" s="91" t="s">
        <v>135</v>
      </c>
      <c r="E135" s="28"/>
      <c r="F135" s="34"/>
      <c r="G135" s="102" t="s">
        <v>688</v>
      </c>
      <c r="H135" s="147"/>
      <c r="I135" s="92" t="s">
        <v>99</v>
      </c>
      <c r="J135" s="92" t="s">
        <v>689</v>
      </c>
      <c r="K135" s="91" t="s">
        <v>168</v>
      </c>
      <c r="L135" s="93">
        <v>255</v>
      </c>
      <c r="M135" s="93" t="s">
        <v>114</v>
      </c>
      <c r="N135" s="95" t="s">
        <v>114</v>
      </c>
      <c r="O135" s="95" t="s">
        <v>404</v>
      </c>
      <c r="P135" s="92" t="s">
        <v>405</v>
      </c>
      <c r="Q135" s="91" t="s">
        <v>114</v>
      </c>
      <c r="R135" s="91"/>
      <c r="S135" s="91"/>
      <c r="T135" s="95"/>
      <c r="U135" s="160"/>
      <c r="V135" s="160"/>
    </row>
    <row r="136" spans="1:22" ht="56" hidden="1">
      <c r="A136" s="206" t="s">
        <v>690</v>
      </c>
      <c r="B136" s="90" t="s">
        <v>97</v>
      </c>
      <c r="C136" s="91"/>
      <c r="D136" s="91" t="s">
        <v>97</v>
      </c>
      <c r="E136" s="28"/>
      <c r="F136" s="37"/>
      <c r="G136" s="100" t="s">
        <v>691</v>
      </c>
      <c r="H136" s="135"/>
      <c r="I136" s="92" t="s">
        <v>99</v>
      </c>
      <c r="J136" s="92" t="s">
        <v>692</v>
      </c>
      <c r="K136" s="91" t="s">
        <v>120</v>
      </c>
      <c r="L136" s="93">
        <v>2</v>
      </c>
      <c r="M136" s="93" t="s">
        <v>409</v>
      </c>
      <c r="N136" s="159" t="s">
        <v>114</v>
      </c>
      <c r="O136" s="95" t="s">
        <v>410</v>
      </c>
      <c r="P136" s="92" t="s">
        <v>411</v>
      </c>
      <c r="Q136" s="91" t="s">
        <v>609</v>
      </c>
      <c r="R136" s="91"/>
      <c r="S136" s="91"/>
      <c r="T136" s="95"/>
      <c r="U136" s="160"/>
      <c r="V136" s="160"/>
    </row>
    <row r="137" spans="1:22" ht="28" hidden="1">
      <c r="A137" s="97" t="s">
        <v>693</v>
      </c>
      <c r="B137" s="90" t="s">
        <v>135</v>
      </c>
      <c r="C137" s="91"/>
      <c r="D137" s="91" t="s">
        <v>135</v>
      </c>
      <c r="E137" s="28"/>
      <c r="F137" s="137" t="s">
        <v>694</v>
      </c>
      <c r="G137" s="217"/>
      <c r="H137" s="217"/>
      <c r="I137" s="92" t="s">
        <v>99</v>
      </c>
      <c r="J137" s="92" t="s">
        <v>695</v>
      </c>
      <c r="K137" s="91"/>
      <c r="L137" s="93"/>
      <c r="M137" s="93"/>
      <c r="N137" s="93"/>
      <c r="O137" s="95"/>
      <c r="P137" s="92"/>
      <c r="Q137" s="91"/>
      <c r="R137" s="91"/>
      <c r="S137" s="91"/>
      <c r="T137" s="93"/>
      <c r="U137" s="160"/>
      <c r="V137" s="160"/>
    </row>
    <row r="138" spans="1:22" ht="28" hidden="1">
      <c r="A138" s="206" t="s">
        <v>696</v>
      </c>
      <c r="B138" s="90" t="s">
        <v>135</v>
      </c>
      <c r="C138" s="91"/>
      <c r="D138" s="91" t="s">
        <v>135</v>
      </c>
      <c r="E138" s="28"/>
      <c r="F138" s="34"/>
      <c r="G138" s="100" t="s">
        <v>697</v>
      </c>
      <c r="H138" s="135"/>
      <c r="I138" s="92" t="s">
        <v>99</v>
      </c>
      <c r="J138" s="92" t="s">
        <v>698</v>
      </c>
      <c r="K138" s="91" t="s">
        <v>168</v>
      </c>
      <c r="L138" s="93">
        <v>99</v>
      </c>
      <c r="M138" s="93" t="s">
        <v>114</v>
      </c>
      <c r="N138" s="159" t="s">
        <v>114</v>
      </c>
      <c r="O138" s="95" t="s">
        <v>421</v>
      </c>
      <c r="P138" s="95" t="s">
        <v>422</v>
      </c>
      <c r="Q138" s="91"/>
      <c r="R138" s="91"/>
      <c r="S138" s="91"/>
      <c r="T138" s="95"/>
      <c r="U138" s="160"/>
      <c r="V138" s="160"/>
    </row>
    <row r="139" spans="1:22" ht="28" hidden="1">
      <c r="A139" s="206" t="s">
        <v>699</v>
      </c>
      <c r="B139" s="90" t="s">
        <v>135</v>
      </c>
      <c r="C139" s="91"/>
      <c r="D139" s="91" t="s">
        <v>135</v>
      </c>
      <c r="E139" s="28"/>
      <c r="F139" s="35"/>
      <c r="G139" s="100" t="s">
        <v>700</v>
      </c>
      <c r="H139" s="135"/>
      <c r="I139" s="92" t="s">
        <v>99</v>
      </c>
      <c r="J139" s="92" t="s">
        <v>701</v>
      </c>
      <c r="K139" s="91" t="s">
        <v>168</v>
      </c>
      <c r="L139" s="93">
        <v>15</v>
      </c>
      <c r="M139" s="93" t="s">
        <v>114</v>
      </c>
      <c r="N139" s="159" t="s">
        <v>114</v>
      </c>
      <c r="O139" s="95" t="s">
        <v>426</v>
      </c>
      <c r="P139" s="95" t="s">
        <v>114</v>
      </c>
      <c r="Q139" s="91" t="s">
        <v>114</v>
      </c>
      <c r="R139" s="91"/>
      <c r="S139" s="91"/>
      <c r="T139" s="95"/>
      <c r="U139" s="160"/>
      <c r="V139" s="160"/>
    </row>
    <row r="140" spans="1:22" ht="28" hidden="1">
      <c r="A140" s="206" t="s">
        <v>702</v>
      </c>
      <c r="B140" s="90" t="s">
        <v>135</v>
      </c>
      <c r="C140" s="91"/>
      <c r="D140" s="91" t="s">
        <v>135</v>
      </c>
      <c r="E140" s="28"/>
      <c r="F140" s="35"/>
      <c r="G140" s="212" t="s">
        <v>703</v>
      </c>
      <c r="H140" s="218"/>
      <c r="I140" s="92" t="s">
        <v>99</v>
      </c>
      <c r="J140" s="92" t="s">
        <v>704</v>
      </c>
      <c r="K140" s="91" t="s">
        <v>168</v>
      </c>
      <c r="L140" s="93">
        <v>50</v>
      </c>
      <c r="M140" s="93" t="s">
        <v>114</v>
      </c>
      <c r="N140" s="159" t="s">
        <v>114</v>
      </c>
      <c r="O140" s="95" t="s">
        <v>430</v>
      </c>
      <c r="P140" s="95" t="s">
        <v>114</v>
      </c>
      <c r="Q140" s="91"/>
      <c r="R140" s="91"/>
      <c r="S140" s="91"/>
      <c r="T140" s="95"/>
      <c r="U140" s="160"/>
      <c r="V140" s="160"/>
    </row>
    <row r="141" spans="1:22" ht="56" hidden="1">
      <c r="A141" s="89" t="s">
        <v>705</v>
      </c>
      <c r="B141" s="90" t="s">
        <v>135</v>
      </c>
      <c r="C141" s="91"/>
      <c r="D141" s="91" t="s">
        <v>135</v>
      </c>
      <c r="E141" s="23" t="s">
        <v>706</v>
      </c>
      <c r="F141" s="219"/>
      <c r="G141" s="204"/>
      <c r="H141" s="23"/>
      <c r="I141" s="92" t="s">
        <v>99</v>
      </c>
      <c r="J141" s="92" t="s">
        <v>707</v>
      </c>
      <c r="K141" s="91"/>
      <c r="L141" s="93"/>
      <c r="M141" s="93"/>
      <c r="N141" s="93"/>
      <c r="O141" s="95" t="s">
        <v>708</v>
      </c>
      <c r="P141" s="92" t="s">
        <v>709</v>
      </c>
      <c r="Q141" s="91"/>
      <c r="R141" s="91"/>
      <c r="S141" s="91"/>
      <c r="T141" s="93"/>
      <c r="U141" s="160"/>
      <c r="V141" s="160"/>
    </row>
    <row r="142" spans="1:22" ht="28" hidden="1">
      <c r="A142" s="97" t="s">
        <v>710</v>
      </c>
      <c r="B142" s="90" t="s">
        <v>97</v>
      </c>
      <c r="C142" s="91"/>
      <c r="D142" s="91" t="s">
        <v>97</v>
      </c>
      <c r="E142" s="26"/>
      <c r="F142" s="98" t="s">
        <v>711</v>
      </c>
      <c r="G142" s="205"/>
      <c r="H142" s="213"/>
      <c r="I142" s="92" t="s">
        <v>99</v>
      </c>
      <c r="J142" s="92" t="s">
        <v>712</v>
      </c>
      <c r="K142" s="93" t="s">
        <v>168</v>
      </c>
      <c r="L142" s="93">
        <v>99</v>
      </c>
      <c r="M142" s="93" t="s">
        <v>114</v>
      </c>
      <c r="N142" s="159" t="s">
        <v>114</v>
      </c>
      <c r="O142" s="95" t="s">
        <v>713</v>
      </c>
      <c r="P142" s="95" t="s">
        <v>439</v>
      </c>
      <c r="Q142" s="91"/>
      <c r="R142" s="91" t="s">
        <v>114</v>
      </c>
      <c r="S142" s="91"/>
      <c r="T142" s="95"/>
      <c r="U142" s="160"/>
      <c r="V142" s="160"/>
    </row>
    <row r="143" spans="1:22" ht="28" hidden="1">
      <c r="A143" s="97" t="s">
        <v>714</v>
      </c>
      <c r="B143" s="90" t="s">
        <v>135</v>
      </c>
      <c r="C143" s="91"/>
      <c r="D143" s="91" t="s">
        <v>135</v>
      </c>
      <c r="E143" s="26"/>
      <c r="F143" s="98" t="s">
        <v>715</v>
      </c>
      <c r="G143" s="205"/>
      <c r="H143" s="213"/>
      <c r="I143" s="92" t="s">
        <v>99</v>
      </c>
      <c r="J143" s="92" t="s">
        <v>716</v>
      </c>
      <c r="K143" s="93" t="s">
        <v>120</v>
      </c>
      <c r="L143" s="93">
        <v>3</v>
      </c>
      <c r="M143" s="93" t="s">
        <v>545</v>
      </c>
      <c r="N143" s="159"/>
      <c r="O143" s="95"/>
      <c r="P143" s="95" t="s">
        <v>717</v>
      </c>
      <c r="Q143" s="91"/>
      <c r="R143" s="91" t="s">
        <v>114</v>
      </c>
      <c r="S143" s="91" t="s">
        <v>114</v>
      </c>
      <c r="T143" s="95"/>
      <c r="U143" s="160"/>
      <c r="V143" s="160"/>
    </row>
    <row r="144" spans="1:22" ht="28" hidden="1">
      <c r="A144" s="97" t="s">
        <v>718</v>
      </c>
      <c r="B144" s="90" t="s">
        <v>135</v>
      </c>
      <c r="C144" s="91"/>
      <c r="D144" s="91" t="s">
        <v>135</v>
      </c>
      <c r="E144" s="26"/>
      <c r="F144" s="98" t="s">
        <v>719</v>
      </c>
      <c r="G144" s="205"/>
      <c r="H144" s="213"/>
      <c r="I144" s="92" t="s">
        <v>99</v>
      </c>
      <c r="J144" s="92" t="s">
        <v>720</v>
      </c>
      <c r="K144" s="91" t="s">
        <v>168</v>
      </c>
      <c r="L144" s="93">
        <v>99</v>
      </c>
      <c r="M144" s="93" t="s">
        <v>114</v>
      </c>
      <c r="N144" s="159" t="s">
        <v>114</v>
      </c>
      <c r="O144" s="95" t="s">
        <v>721</v>
      </c>
      <c r="P144" s="95" t="s">
        <v>722</v>
      </c>
      <c r="Q144" s="91"/>
      <c r="R144" s="91"/>
      <c r="S144" s="91"/>
      <c r="T144" s="95"/>
      <c r="U144" s="160"/>
      <c r="V144" s="160"/>
    </row>
    <row r="145" spans="1:22" ht="28" hidden="1">
      <c r="A145" s="97" t="s">
        <v>723</v>
      </c>
      <c r="B145" s="90" t="s">
        <v>228</v>
      </c>
      <c r="C145" s="91"/>
      <c r="D145" s="91" t="s">
        <v>228</v>
      </c>
      <c r="E145" s="26"/>
      <c r="F145" s="214" t="s">
        <v>724</v>
      </c>
      <c r="G145" s="205"/>
      <c r="H145" s="213"/>
      <c r="I145" s="92" t="s">
        <v>99</v>
      </c>
      <c r="J145" s="92" t="s">
        <v>725</v>
      </c>
      <c r="K145" s="91" t="s">
        <v>101</v>
      </c>
      <c r="L145" s="93">
        <v>100</v>
      </c>
      <c r="M145" s="93"/>
      <c r="N145" s="159"/>
      <c r="O145" s="95" t="s">
        <v>726</v>
      </c>
      <c r="P145" s="95"/>
      <c r="Q145" s="91" t="s">
        <v>556</v>
      </c>
      <c r="R145" s="91"/>
      <c r="S145" s="91"/>
      <c r="T145" s="95"/>
      <c r="U145" s="160"/>
      <c r="V145" s="160"/>
    </row>
    <row r="146" spans="1:22" ht="28" hidden="1">
      <c r="A146" s="206" t="s">
        <v>727</v>
      </c>
      <c r="B146" s="90" t="s">
        <v>97</v>
      </c>
      <c r="C146" s="91"/>
      <c r="D146" s="91" t="s">
        <v>97</v>
      </c>
      <c r="E146" s="26"/>
      <c r="F146" s="37"/>
      <c r="G146" s="100" t="s">
        <v>215</v>
      </c>
      <c r="H146" s="135"/>
      <c r="I146" s="92" t="s">
        <v>99</v>
      </c>
      <c r="J146" s="92" t="s">
        <v>728</v>
      </c>
      <c r="K146" s="91" t="s">
        <v>101</v>
      </c>
      <c r="L146" s="93">
        <v>4</v>
      </c>
      <c r="M146" s="93" t="s">
        <v>308</v>
      </c>
      <c r="N146" s="159" t="s">
        <v>318</v>
      </c>
      <c r="O146" s="95"/>
      <c r="P146" s="95"/>
      <c r="Q146" s="91"/>
      <c r="R146" s="91"/>
      <c r="S146" s="91"/>
      <c r="T146" s="95"/>
      <c r="U146" s="160"/>
      <c r="V146" s="160"/>
    </row>
    <row r="147" spans="1:22" ht="42" hidden="1">
      <c r="A147" s="97" t="s">
        <v>729</v>
      </c>
      <c r="B147" s="90" t="s">
        <v>135</v>
      </c>
      <c r="C147" s="91"/>
      <c r="D147" s="91" t="s">
        <v>135</v>
      </c>
      <c r="E147" s="28"/>
      <c r="F147" s="214" t="s">
        <v>730</v>
      </c>
      <c r="G147" s="205"/>
      <c r="H147" s="213"/>
      <c r="I147" s="92" t="s">
        <v>99</v>
      </c>
      <c r="J147" s="92" t="s">
        <v>731</v>
      </c>
      <c r="K147" s="91" t="s">
        <v>101</v>
      </c>
      <c r="L147" s="93">
        <v>9</v>
      </c>
      <c r="M147" s="93"/>
      <c r="N147" s="159"/>
      <c r="O147" s="92" t="s">
        <v>732</v>
      </c>
      <c r="P147" s="95" t="s">
        <v>329</v>
      </c>
      <c r="Q147" s="91" t="s">
        <v>733</v>
      </c>
      <c r="R147" s="91"/>
      <c r="S147" s="91"/>
      <c r="T147" s="95"/>
      <c r="U147" s="160"/>
      <c r="V147" s="160"/>
    </row>
    <row r="148" spans="1:22" ht="28" hidden="1">
      <c r="A148" s="206" t="s">
        <v>734</v>
      </c>
      <c r="B148" s="90" t="s">
        <v>97</v>
      </c>
      <c r="C148" s="91"/>
      <c r="D148" s="91" t="s">
        <v>97</v>
      </c>
      <c r="E148" s="26"/>
      <c r="F148" s="37"/>
      <c r="G148" s="100" t="s">
        <v>215</v>
      </c>
      <c r="H148" s="135"/>
      <c r="I148" s="92" t="s">
        <v>99</v>
      </c>
      <c r="J148" s="92" t="s">
        <v>735</v>
      </c>
      <c r="K148" s="91" t="s">
        <v>101</v>
      </c>
      <c r="L148" s="93">
        <v>4</v>
      </c>
      <c r="M148" s="93" t="s">
        <v>308</v>
      </c>
      <c r="N148" s="159" t="s">
        <v>338</v>
      </c>
      <c r="O148" s="95"/>
      <c r="P148" s="95"/>
      <c r="Q148" s="91"/>
      <c r="R148" s="91"/>
      <c r="S148" s="91"/>
      <c r="T148" s="95"/>
      <c r="U148" s="160"/>
      <c r="V148" s="160"/>
    </row>
    <row r="149" spans="1:22" ht="70" hidden="1">
      <c r="A149" s="97" t="s">
        <v>736</v>
      </c>
      <c r="B149" s="90" t="s">
        <v>135</v>
      </c>
      <c r="C149" s="91"/>
      <c r="D149" s="91" t="s">
        <v>135</v>
      </c>
      <c r="E149" s="26"/>
      <c r="F149" s="137" t="s">
        <v>737</v>
      </c>
      <c r="G149" s="133"/>
      <c r="H149" s="133"/>
      <c r="I149" s="92" t="s">
        <v>99</v>
      </c>
      <c r="J149" s="92" t="s">
        <v>738</v>
      </c>
      <c r="K149" s="91" t="s">
        <v>101</v>
      </c>
      <c r="L149" s="93">
        <v>15</v>
      </c>
      <c r="M149" s="93"/>
      <c r="N149" s="159"/>
      <c r="O149" s="95" t="s">
        <v>739</v>
      </c>
      <c r="P149" s="95" t="s">
        <v>343</v>
      </c>
      <c r="Q149" s="91" t="s">
        <v>740</v>
      </c>
      <c r="R149" s="91"/>
      <c r="S149" s="91"/>
      <c r="T149" s="95"/>
      <c r="U149" s="160"/>
      <c r="V149" s="160"/>
    </row>
    <row r="150" spans="1:22" ht="28" hidden="1">
      <c r="A150" s="206" t="s">
        <v>741</v>
      </c>
      <c r="B150" s="90" t="s">
        <v>97</v>
      </c>
      <c r="C150" s="91"/>
      <c r="D150" s="91" t="s">
        <v>97</v>
      </c>
      <c r="E150" s="26"/>
      <c r="F150" s="37"/>
      <c r="G150" s="100" t="s">
        <v>742</v>
      </c>
      <c r="H150" s="135"/>
      <c r="I150" s="92" t="s">
        <v>99</v>
      </c>
      <c r="J150" s="92" t="s">
        <v>743</v>
      </c>
      <c r="K150" s="91" t="s">
        <v>120</v>
      </c>
      <c r="L150" s="93">
        <v>3</v>
      </c>
      <c r="M150" s="91" t="s">
        <v>480</v>
      </c>
      <c r="N150" s="159" t="s">
        <v>114</v>
      </c>
      <c r="O150" s="95"/>
      <c r="P150" s="95"/>
      <c r="Q150" s="91"/>
      <c r="R150" s="91" t="s">
        <v>114</v>
      </c>
      <c r="S150" s="91"/>
      <c r="T150" s="95"/>
      <c r="U150" s="160"/>
      <c r="V150" s="160"/>
    </row>
    <row r="151" spans="1:22" ht="28" hidden="1">
      <c r="A151" s="220" t="s">
        <v>744</v>
      </c>
      <c r="B151" s="90" t="s">
        <v>135</v>
      </c>
      <c r="C151" s="91"/>
      <c r="D151" s="91" t="s">
        <v>135</v>
      </c>
      <c r="E151" s="26"/>
      <c r="F151" s="137" t="s">
        <v>745</v>
      </c>
      <c r="G151" s="99"/>
      <c r="H151" s="134"/>
      <c r="I151" s="92" t="s">
        <v>99</v>
      </c>
      <c r="J151" s="92" t="s">
        <v>746</v>
      </c>
      <c r="K151" s="91" t="s">
        <v>101</v>
      </c>
      <c r="L151" s="93">
        <v>50</v>
      </c>
      <c r="M151" s="93"/>
      <c r="N151" s="159"/>
      <c r="O151" s="95" t="s">
        <v>747</v>
      </c>
      <c r="P151" s="95"/>
      <c r="Q151" s="169"/>
      <c r="R151" s="91"/>
      <c r="S151" s="91"/>
      <c r="T151" s="95"/>
      <c r="U151" s="160"/>
      <c r="V151" s="160"/>
    </row>
    <row r="152" spans="1:22" ht="42" hidden="1">
      <c r="A152" s="206" t="s">
        <v>748</v>
      </c>
      <c r="B152" s="90" t="s">
        <v>97</v>
      </c>
      <c r="C152" s="91"/>
      <c r="D152" s="91" t="s">
        <v>97</v>
      </c>
      <c r="E152" s="26"/>
      <c r="F152" s="37"/>
      <c r="G152" s="100" t="s">
        <v>749</v>
      </c>
      <c r="H152" s="135"/>
      <c r="I152" s="92" t="s">
        <v>99</v>
      </c>
      <c r="J152" s="92" t="s">
        <v>750</v>
      </c>
      <c r="K152" s="91" t="s">
        <v>101</v>
      </c>
      <c r="L152" s="93">
        <v>4</v>
      </c>
      <c r="M152" s="91" t="s">
        <v>751</v>
      </c>
      <c r="N152" s="159" t="s">
        <v>114</v>
      </c>
      <c r="O152" s="95"/>
      <c r="P152" s="95" t="s">
        <v>114</v>
      </c>
      <c r="Q152" s="91" t="s">
        <v>668</v>
      </c>
      <c r="R152" s="91" t="s">
        <v>114</v>
      </c>
      <c r="S152" s="91"/>
      <c r="T152" s="95"/>
      <c r="U152" s="160"/>
      <c r="V152" s="160"/>
    </row>
    <row r="153" spans="1:22" ht="28" hidden="1">
      <c r="A153" s="220" t="s">
        <v>752</v>
      </c>
      <c r="B153" s="90" t="s">
        <v>135</v>
      </c>
      <c r="C153" s="91"/>
      <c r="D153" s="91" t="s">
        <v>135</v>
      </c>
      <c r="E153" s="26"/>
      <c r="F153" s="137" t="s">
        <v>753</v>
      </c>
      <c r="G153" s="133"/>
      <c r="H153" s="133"/>
      <c r="I153" s="92" t="s">
        <v>99</v>
      </c>
      <c r="J153" s="92" t="s">
        <v>754</v>
      </c>
      <c r="K153" s="91"/>
      <c r="L153" s="93"/>
      <c r="M153" s="93"/>
      <c r="N153" s="93"/>
      <c r="O153" s="95"/>
      <c r="P153" s="92"/>
      <c r="Q153" s="91"/>
      <c r="R153" s="91"/>
      <c r="S153" s="91"/>
      <c r="T153" s="93"/>
      <c r="U153" s="160"/>
      <c r="V153" s="160"/>
    </row>
    <row r="154" spans="1:22" ht="28" hidden="1">
      <c r="A154" s="206" t="s">
        <v>755</v>
      </c>
      <c r="B154" s="90" t="s">
        <v>135</v>
      </c>
      <c r="C154" s="91"/>
      <c r="D154" s="91" t="s">
        <v>135</v>
      </c>
      <c r="E154" s="26"/>
      <c r="F154" s="34"/>
      <c r="G154" s="100" t="s">
        <v>756</v>
      </c>
      <c r="H154" s="135"/>
      <c r="I154" s="92" t="s">
        <v>99</v>
      </c>
      <c r="J154" s="92" t="s">
        <v>757</v>
      </c>
      <c r="K154" s="91" t="s">
        <v>168</v>
      </c>
      <c r="L154" s="93">
        <v>255</v>
      </c>
      <c r="M154" s="93" t="s">
        <v>114</v>
      </c>
      <c r="N154" s="159" t="s">
        <v>114</v>
      </c>
      <c r="O154" s="95" t="s">
        <v>383</v>
      </c>
      <c r="P154" s="95" t="s">
        <v>384</v>
      </c>
      <c r="Q154" s="91" t="s">
        <v>114</v>
      </c>
      <c r="R154" s="91" t="s">
        <v>114</v>
      </c>
      <c r="S154" s="91" t="s">
        <v>114</v>
      </c>
      <c r="T154" s="95"/>
      <c r="U154" s="160"/>
      <c r="V154" s="160"/>
    </row>
    <row r="155" spans="1:22" ht="28" hidden="1">
      <c r="A155" s="206" t="s">
        <v>758</v>
      </c>
      <c r="B155" s="90" t="s">
        <v>135</v>
      </c>
      <c r="C155" s="91"/>
      <c r="D155" s="91" t="s">
        <v>135</v>
      </c>
      <c r="E155" s="26"/>
      <c r="F155" s="34"/>
      <c r="G155" s="100" t="s">
        <v>759</v>
      </c>
      <c r="H155" s="135"/>
      <c r="I155" s="92" t="s">
        <v>99</v>
      </c>
      <c r="J155" s="92" t="s">
        <v>760</v>
      </c>
      <c r="K155" s="91" t="s">
        <v>168</v>
      </c>
      <c r="L155" s="93">
        <v>255</v>
      </c>
      <c r="M155" s="93" t="s">
        <v>114</v>
      </c>
      <c r="N155" s="159" t="s">
        <v>114</v>
      </c>
      <c r="O155" s="95" t="s">
        <v>388</v>
      </c>
      <c r="P155" s="95" t="s">
        <v>114</v>
      </c>
      <c r="Q155" s="91" t="s">
        <v>114</v>
      </c>
      <c r="R155" s="91" t="s">
        <v>114</v>
      </c>
      <c r="S155" s="91" t="s">
        <v>114</v>
      </c>
      <c r="T155" s="95"/>
      <c r="U155" s="160"/>
      <c r="V155" s="160"/>
    </row>
    <row r="156" spans="1:22" ht="28" hidden="1">
      <c r="A156" s="206" t="s">
        <v>761</v>
      </c>
      <c r="B156" s="90" t="s">
        <v>135</v>
      </c>
      <c r="C156" s="91"/>
      <c r="D156" s="91" t="s">
        <v>135</v>
      </c>
      <c r="E156" s="26"/>
      <c r="F156" s="34"/>
      <c r="G156" s="100" t="s">
        <v>762</v>
      </c>
      <c r="H156" s="135"/>
      <c r="I156" s="92" t="s">
        <v>99</v>
      </c>
      <c r="J156" s="92" t="s">
        <v>763</v>
      </c>
      <c r="K156" s="91" t="s">
        <v>168</v>
      </c>
      <c r="L156" s="93">
        <v>255</v>
      </c>
      <c r="M156" s="93" t="s">
        <v>114</v>
      </c>
      <c r="N156" s="159" t="s">
        <v>114</v>
      </c>
      <c r="O156" s="95" t="s">
        <v>388</v>
      </c>
      <c r="P156" s="95" t="s">
        <v>114</v>
      </c>
      <c r="Q156" s="91" t="s">
        <v>114</v>
      </c>
      <c r="R156" s="91" t="s">
        <v>114</v>
      </c>
      <c r="S156" s="91" t="s">
        <v>114</v>
      </c>
      <c r="T156" s="95"/>
      <c r="U156" s="160"/>
      <c r="V156" s="160"/>
    </row>
    <row r="157" spans="1:22" ht="28" hidden="1">
      <c r="A157" s="206" t="s">
        <v>764</v>
      </c>
      <c r="B157" s="90" t="s">
        <v>135</v>
      </c>
      <c r="C157" s="91"/>
      <c r="D157" s="91" t="s">
        <v>135</v>
      </c>
      <c r="E157" s="26"/>
      <c r="F157" s="34"/>
      <c r="G157" s="100" t="s">
        <v>765</v>
      </c>
      <c r="H157" s="135"/>
      <c r="I157" s="92" t="s">
        <v>99</v>
      </c>
      <c r="J157" s="92" t="s">
        <v>766</v>
      </c>
      <c r="K157" s="91" t="s">
        <v>168</v>
      </c>
      <c r="L157" s="93">
        <v>255</v>
      </c>
      <c r="M157" s="93" t="s">
        <v>114</v>
      </c>
      <c r="N157" s="159" t="s">
        <v>114</v>
      </c>
      <c r="O157" s="95" t="s">
        <v>767</v>
      </c>
      <c r="P157" s="95" t="s">
        <v>114</v>
      </c>
      <c r="Q157" s="91" t="s">
        <v>114</v>
      </c>
      <c r="R157" s="91" t="s">
        <v>114</v>
      </c>
      <c r="S157" s="91" t="s">
        <v>114</v>
      </c>
      <c r="T157" s="95"/>
      <c r="U157" s="160"/>
      <c r="V157" s="160"/>
    </row>
    <row r="158" spans="1:22" ht="28" hidden="1">
      <c r="A158" s="206" t="s">
        <v>768</v>
      </c>
      <c r="B158" s="90" t="s">
        <v>135</v>
      </c>
      <c r="C158" s="91"/>
      <c r="D158" s="91" t="s">
        <v>135</v>
      </c>
      <c r="E158" s="26"/>
      <c r="F158" s="34"/>
      <c r="G158" s="100" t="s">
        <v>769</v>
      </c>
      <c r="H158" s="135"/>
      <c r="I158" s="92" t="s">
        <v>99</v>
      </c>
      <c r="J158" s="92" t="s">
        <v>770</v>
      </c>
      <c r="K158" s="91" t="s">
        <v>168</v>
      </c>
      <c r="L158" s="93">
        <v>10</v>
      </c>
      <c r="M158" s="93" t="s">
        <v>114</v>
      </c>
      <c r="N158" s="159" t="s">
        <v>114</v>
      </c>
      <c r="O158" s="95" t="s">
        <v>399</v>
      </c>
      <c r="P158" s="95" t="s">
        <v>400</v>
      </c>
      <c r="Q158" s="91" t="s">
        <v>114</v>
      </c>
      <c r="R158" s="91" t="s">
        <v>114</v>
      </c>
      <c r="S158" s="91" t="s">
        <v>114</v>
      </c>
      <c r="T158" s="95"/>
      <c r="U158" s="160"/>
      <c r="V158" s="160"/>
    </row>
    <row r="159" spans="1:22" ht="28" hidden="1">
      <c r="A159" s="206" t="s">
        <v>771</v>
      </c>
      <c r="B159" s="90" t="s">
        <v>135</v>
      </c>
      <c r="C159" s="91"/>
      <c r="D159" s="91" t="s">
        <v>135</v>
      </c>
      <c r="E159" s="26"/>
      <c r="F159" s="34"/>
      <c r="G159" s="102" t="s">
        <v>772</v>
      </c>
      <c r="H159" s="147"/>
      <c r="I159" s="92" t="s">
        <v>99</v>
      </c>
      <c r="J159" s="92" t="s">
        <v>773</v>
      </c>
      <c r="K159" s="91" t="s">
        <v>168</v>
      </c>
      <c r="L159" s="93">
        <v>255</v>
      </c>
      <c r="M159" s="93" t="s">
        <v>114</v>
      </c>
      <c r="N159" s="159" t="s">
        <v>114</v>
      </c>
      <c r="O159" s="95" t="s">
        <v>404</v>
      </c>
      <c r="P159" s="95" t="s">
        <v>405</v>
      </c>
      <c r="Q159" s="91" t="s">
        <v>114</v>
      </c>
      <c r="R159" s="91" t="s">
        <v>114</v>
      </c>
      <c r="S159" s="91" t="s">
        <v>114</v>
      </c>
      <c r="T159" s="95"/>
      <c r="U159" s="160"/>
      <c r="V159" s="160"/>
    </row>
    <row r="160" spans="1:22" ht="56" hidden="1">
      <c r="A160" s="206" t="s">
        <v>774</v>
      </c>
      <c r="B160" s="90" t="s">
        <v>97</v>
      </c>
      <c r="C160" s="91"/>
      <c r="D160" s="91" t="s">
        <v>97</v>
      </c>
      <c r="E160" s="26"/>
      <c r="F160" s="42"/>
      <c r="G160" s="100" t="s">
        <v>775</v>
      </c>
      <c r="H160" s="135"/>
      <c r="I160" s="92" t="s">
        <v>99</v>
      </c>
      <c r="J160" s="92" t="s">
        <v>776</v>
      </c>
      <c r="K160" s="91" t="s">
        <v>120</v>
      </c>
      <c r="L160" s="93">
        <v>2</v>
      </c>
      <c r="M160" s="93" t="s">
        <v>409</v>
      </c>
      <c r="N160" s="159" t="s">
        <v>114</v>
      </c>
      <c r="O160" s="95" t="s">
        <v>410</v>
      </c>
      <c r="P160" s="95" t="s">
        <v>411</v>
      </c>
      <c r="Q160" s="91" t="s">
        <v>609</v>
      </c>
      <c r="R160" s="91" t="s">
        <v>114</v>
      </c>
      <c r="S160" s="91"/>
      <c r="T160" s="95"/>
      <c r="U160" s="160"/>
      <c r="V160" s="160"/>
    </row>
    <row r="161" spans="1:22" ht="28" hidden="1">
      <c r="A161" s="220" t="s">
        <v>777</v>
      </c>
      <c r="B161" s="90" t="s">
        <v>135</v>
      </c>
      <c r="C161" s="91"/>
      <c r="D161" s="91" t="s">
        <v>135</v>
      </c>
      <c r="E161" s="26"/>
      <c r="F161" s="137" t="s">
        <v>778</v>
      </c>
      <c r="G161" s="133"/>
      <c r="H161" s="133"/>
      <c r="I161" s="92" t="s">
        <v>99</v>
      </c>
      <c r="J161" s="92" t="s">
        <v>779</v>
      </c>
      <c r="K161" s="91"/>
      <c r="L161" s="93"/>
      <c r="M161" s="93"/>
      <c r="N161" s="93"/>
      <c r="O161" s="95"/>
      <c r="P161" s="92"/>
      <c r="Q161" s="91"/>
      <c r="R161" s="91"/>
      <c r="S161" s="91"/>
      <c r="T161" s="93"/>
      <c r="U161" s="160"/>
      <c r="V161" s="160"/>
    </row>
    <row r="162" spans="1:22" ht="28" hidden="1">
      <c r="A162" s="206" t="s">
        <v>780</v>
      </c>
      <c r="B162" s="90" t="s">
        <v>135</v>
      </c>
      <c r="C162" s="91"/>
      <c r="D162" s="91" t="s">
        <v>135</v>
      </c>
      <c r="E162" s="26"/>
      <c r="F162" s="34"/>
      <c r="G162" s="100" t="s">
        <v>781</v>
      </c>
      <c r="H162" s="135"/>
      <c r="I162" s="92" t="s">
        <v>99</v>
      </c>
      <c r="J162" s="92" t="s">
        <v>782</v>
      </c>
      <c r="K162" s="91" t="s">
        <v>168</v>
      </c>
      <c r="L162" s="93">
        <v>100</v>
      </c>
      <c r="M162" s="93"/>
      <c r="N162" s="159"/>
      <c r="O162" s="95" t="s">
        <v>421</v>
      </c>
      <c r="P162" s="95" t="s">
        <v>422</v>
      </c>
      <c r="Q162" s="91"/>
      <c r="R162" s="91"/>
      <c r="S162" s="91"/>
      <c r="T162" s="95"/>
      <c r="U162" s="160"/>
      <c r="V162" s="160"/>
    </row>
    <row r="163" spans="1:22" ht="28" hidden="1">
      <c r="A163" s="206" t="s">
        <v>783</v>
      </c>
      <c r="B163" s="90" t="s">
        <v>135</v>
      </c>
      <c r="C163" s="91"/>
      <c r="D163" s="91" t="s">
        <v>135</v>
      </c>
      <c r="E163" s="26"/>
      <c r="F163" s="34"/>
      <c r="G163" s="100" t="s">
        <v>784</v>
      </c>
      <c r="H163" s="135"/>
      <c r="I163" s="92" t="s">
        <v>99</v>
      </c>
      <c r="J163" s="92" t="s">
        <v>785</v>
      </c>
      <c r="K163" s="91" t="s">
        <v>168</v>
      </c>
      <c r="L163" s="93">
        <v>15</v>
      </c>
      <c r="M163" s="93"/>
      <c r="N163" s="159"/>
      <c r="O163" s="95" t="s">
        <v>426</v>
      </c>
      <c r="P163" s="95" t="s">
        <v>114</v>
      </c>
      <c r="Q163" s="91"/>
      <c r="R163" s="91"/>
      <c r="S163" s="91"/>
      <c r="T163" s="95"/>
      <c r="U163" s="160"/>
      <c r="V163" s="160"/>
    </row>
    <row r="164" spans="1:22" ht="28" hidden="1">
      <c r="A164" s="206" t="s">
        <v>786</v>
      </c>
      <c r="B164" s="90" t="s">
        <v>135</v>
      </c>
      <c r="C164" s="91"/>
      <c r="D164" s="91" t="s">
        <v>135</v>
      </c>
      <c r="E164" s="28"/>
      <c r="F164" s="42"/>
      <c r="G164" s="212" t="s">
        <v>787</v>
      </c>
      <c r="H164" s="218"/>
      <c r="I164" s="92" t="s">
        <v>99</v>
      </c>
      <c r="J164" s="92" t="s">
        <v>788</v>
      </c>
      <c r="K164" s="91" t="s">
        <v>168</v>
      </c>
      <c r="L164" s="93">
        <v>50</v>
      </c>
      <c r="M164" s="93"/>
      <c r="N164" s="159"/>
      <c r="O164" s="95" t="s">
        <v>430</v>
      </c>
      <c r="P164" s="95" t="s">
        <v>114</v>
      </c>
      <c r="Q164" s="91"/>
      <c r="R164" s="91"/>
      <c r="S164" s="91"/>
      <c r="T164" s="95"/>
      <c r="U164" s="160"/>
      <c r="V164" s="160"/>
    </row>
    <row r="165" spans="1:22" ht="40" hidden="1" customHeight="1">
      <c r="A165" s="89" t="s">
        <v>789</v>
      </c>
      <c r="B165" s="90" t="s">
        <v>135</v>
      </c>
      <c r="C165" s="91"/>
      <c r="D165" s="91" t="s">
        <v>135</v>
      </c>
      <c r="E165" s="40" t="s">
        <v>790</v>
      </c>
      <c r="F165" s="221"/>
      <c r="G165" s="221"/>
      <c r="H165" s="222"/>
      <c r="I165" s="92" t="s">
        <v>99</v>
      </c>
      <c r="J165" s="92" t="s">
        <v>791</v>
      </c>
      <c r="K165" s="91"/>
      <c r="L165" s="93"/>
      <c r="M165" s="93"/>
      <c r="N165" s="93"/>
      <c r="O165" s="95" t="s">
        <v>792</v>
      </c>
      <c r="P165" s="92" t="s">
        <v>793</v>
      </c>
      <c r="Q165" s="91"/>
      <c r="R165" s="91"/>
      <c r="S165" s="91"/>
      <c r="T165" s="93"/>
      <c r="U165" s="160"/>
      <c r="V165" s="160"/>
    </row>
    <row r="166" spans="1:22" ht="56" hidden="1">
      <c r="A166" s="97" t="s">
        <v>794</v>
      </c>
      <c r="B166" s="90" t="s">
        <v>97</v>
      </c>
      <c r="C166" s="91"/>
      <c r="D166" s="91" t="s">
        <v>97</v>
      </c>
      <c r="E166" s="28"/>
      <c r="F166" s="98" t="s">
        <v>795</v>
      </c>
      <c r="G166" s="205"/>
      <c r="H166" s="213"/>
      <c r="I166" s="92" t="s">
        <v>99</v>
      </c>
      <c r="J166" s="92" t="s">
        <v>796</v>
      </c>
      <c r="K166" s="91" t="s">
        <v>168</v>
      </c>
      <c r="L166" s="93">
        <v>99</v>
      </c>
      <c r="M166" s="93"/>
      <c r="N166" s="159"/>
      <c r="O166" s="95" t="s">
        <v>797</v>
      </c>
      <c r="P166" s="95" t="s">
        <v>114</v>
      </c>
      <c r="Q166" s="91"/>
      <c r="R166" s="91"/>
      <c r="S166" s="91"/>
      <c r="T166" s="95"/>
      <c r="U166" s="160"/>
      <c r="V166" s="160"/>
    </row>
    <row r="167" spans="1:22" ht="28" hidden="1">
      <c r="A167" s="97" t="s">
        <v>798</v>
      </c>
      <c r="B167" s="90" t="s">
        <v>135</v>
      </c>
      <c r="C167" s="91"/>
      <c r="D167" s="91" t="s">
        <v>135</v>
      </c>
      <c r="E167" s="28"/>
      <c r="F167" s="98" t="s">
        <v>799</v>
      </c>
      <c r="G167" s="205"/>
      <c r="H167" s="213"/>
      <c r="I167" s="92" t="s">
        <v>99</v>
      </c>
      <c r="J167" s="92" t="s">
        <v>800</v>
      </c>
      <c r="K167" s="91" t="s">
        <v>120</v>
      </c>
      <c r="L167" s="93">
        <v>3</v>
      </c>
      <c r="M167" s="93" t="s">
        <v>545</v>
      </c>
      <c r="N167" s="159"/>
      <c r="O167" s="95"/>
      <c r="P167" s="95" t="s">
        <v>546</v>
      </c>
      <c r="Q167" s="91"/>
      <c r="R167" s="91"/>
      <c r="S167" s="91"/>
      <c r="T167" s="95"/>
      <c r="U167" s="160"/>
      <c r="V167" s="160"/>
    </row>
    <row r="168" spans="1:22" ht="42" hidden="1">
      <c r="A168" s="97" t="s">
        <v>801</v>
      </c>
      <c r="B168" s="90" t="s">
        <v>135</v>
      </c>
      <c r="C168" s="91"/>
      <c r="D168" s="91" t="s">
        <v>135</v>
      </c>
      <c r="E168" s="28"/>
      <c r="F168" s="98" t="s">
        <v>802</v>
      </c>
      <c r="G168" s="205"/>
      <c r="H168" s="213"/>
      <c r="I168" s="92" t="s">
        <v>99</v>
      </c>
      <c r="J168" s="92" t="s">
        <v>803</v>
      </c>
      <c r="K168" s="91" t="s">
        <v>168</v>
      </c>
      <c r="L168" s="93">
        <v>99</v>
      </c>
      <c r="M168" s="93" t="s">
        <v>114</v>
      </c>
      <c r="N168" s="159" t="s">
        <v>114</v>
      </c>
      <c r="O168" s="92" t="s">
        <v>804</v>
      </c>
      <c r="P168" s="92" t="s">
        <v>805</v>
      </c>
      <c r="Q168" s="91"/>
      <c r="R168" s="91"/>
      <c r="S168" s="91"/>
      <c r="T168" s="95"/>
      <c r="U168" s="160"/>
      <c r="V168" s="160"/>
    </row>
    <row r="169" spans="1:22" ht="28" hidden="1">
      <c r="A169" s="97" t="s">
        <v>806</v>
      </c>
      <c r="B169" s="90" t="s">
        <v>228</v>
      </c>
      <c r="C169" s="91"/>
      <c r="D169" s="91" t="s">
        <v>228</v>
      </c>
      <c r="E169" s="28"/>
      <c r="F169" s="214" t="s">
        <v>807</v>
      </c>
      <c r="G169" s="205"/>
      <c r="H169" s="213"/>
      <c r="I169" s="92" t="s">
        <v>99</v>
      </c>
      <c r="J169" s="92" t="s">
        <v>808</v>
      </c>
      <c r="K169" s="91" t="s">
        <v>101</v>
      </c>
      <c r="L169" s="93">
        <v>100</v>
      </c>
      <c r="M169" s="93"/>
      <c r="N169" s="159"/>
      <c r="O169" s="92" t="s">
        <v>809</v>
      </c>
      <c r="P169" s="95"/>
      <c r="Q169" s="91" t="s">
        <v>556</v>
      </c>
      <c r="R169" s="91"/>
      <c r="S169" s="91"/>
      <c r="T169" s="95"/>
      <c r="U169" s="160"/>
      <c r="V169" s="160"/>
    </row>
    <row r="170" spans="1:22" ht="28" hidden="1">
      <c r="A170" s="223" t="s">
        <v>810</v>
      </c>
      <c r="B170" s="90" t="s">
        <v>135</v>
      </c>
      <c r="C170" s="91"/>
      <c r="D170" s="91" t="s">
        <v>135</v>
      </c>
      <c r="E170" s="28"/>
      <c r="F170" s="31"/>
      <c r="G170" s="100" t="s">
        <v>811</v>
      </c>
      <c r="H170" s="135"/>
      <c r="I170" s="92" t="s">
        <v>99</v>
      </c>
      <c r="J170" s="92" t="s">
        <v>812</v>
      </c>
      <c r="K170" s="91" t="s">
        <v>101</v>
      </c>
      <c r="L170" s="93">
        <v>4</v>
      </c>
      <c r="M170" s="93" t="s">
        <v>308</v>
      </c>
      <c r="N170" s="159" t="s">
        <v>318</v>
      </c>
      <c r="O170" s="175"/>
      <c r="P170" s="95"/>
      <c r="Q170" s="91"/>
      <c r="R170" s="91"/>
      <c r="S170" s="91"/>
      <c r="T170" s="95"/>
      <c r="U170" s="160"/>
      <c r="V170" s="160"/>
    </row>
    <row r="171" spans="1:22" ht="42" hidden="1">
      <c r="A171" s="97" t="s">
        <v>813</v>
      </c>
      <c r="B171" s="90" t="s">
        <v>135</v>
      </c>
      <c r="C171" s="91"/>
      <c r="D171" s="91" t="s">
        <v>135</v>
      </c>
      <c r="E171" s="28"/>
      <c r="F171" s="137" t="s">
        <v>814</v>
      </c>
      <c r="G171" s="133"/>
      <c r="H171" s="134"/>
      <c r="I171" s="92" t="s">
        <v>99</v>
      </c>
      <c r="J171" s="92" t="s">
        <v>815</v>
      </c>
      <c r="K171" s="91" t="s">
        <v>101</v>
      </c>
      <c r="L171" s="93">
        <v>9</v>
      </c>
      <c r="M171" s="93"/>
      <c r="N171" s="159"/>
      <c r="O171" s="92" t="s">
        <v>816</v>
      </c>
      <c r="P171" s="95" t="s">
        <v>329</v>
      </c>
      <c r="Q171" s="91" t="s">
        <v>817</v>
      </c>
      <c r="R171" s="91"/>
      <c r="S171" s="91"/>
      <c r="T171" s="95"/>
      <c r="U171" s="160"/>
      <c r="V171" s="160"/>
    </row>
    <row r="172" spans="1:22" ht="28" hidden="1">
      <c r="A172" s="223" t="s">
        <v>818</v>
      </c>
      <c r="B172" s="90" t="s">
        <v>97</v>
      </c>
      <c r="C172" s="91"/>
      <c r="D172" s="91" t="s">
        <v>97</v>
      </c>
      <c r="E172" s="28"/>
      <c r="F172" s="31"/>
      <c r="G172" s="100" t="s">
        <v>215</v>
      </c>
      <c r="H172" s="135"/>
      <c r="I172" s="92" t="s">
        <v>99</v>
      </c>
      <c r="J172" s="92" t="s">
        <v>819</v>
      </c>
      <c r="K172" s="91" t="s">
        <v>101</v>
      </c>
      <c r="L172" s="93">
        <v>4</v>
      </c>
      <c r="M172" s="93" t="s">
        <v>308</v>
      </c>
      <c r="N172" s="176" t="s">
        <v>338</v>
      </c>
      <c r="O172" s="175"/>
      <c r="P172" s="224"/>
      <c r="Q172" s="91"/>
      <c r="R172" s="91"/>
      <c r="S172" s="91"/>
      <c r="T172" s="95"/>
      <c r="U172" s="160"/>
      <c r="V172" s="160"/>
    </row>
    <row r="173" spans="1:22" ht="70" hidden="1">
      <c r="A173" s="97" t="s">
        <v>820</v>
      </c>
      <c r="B173" s="90" t="s">
        <v>135</v>
      </c>
      <c r="C173" s="91"/>
      <c r="D173" s="91" t="s">
        <v>135</v>
      </c>
      <c r="E173" s="28"/>
      <c r="F173" s="137" t="s">
        <v>821</v>
      </c>
      <c r="G173" s="133"/>
      <c r="H173" s="134"/>
      <c r="I173" s="92" t="s">
        <v>99</v>
      </c>
      <c r="J173" s="92" t="s">
        <v>822</v>
      </c>
      <c r="K173" s="91" t="s">
        <v>101</v>
      </c>
      <c r="L173" s="93">
        <v>15</v>
      </c>
      <c r="M173" s="93"/>
      <c r="N173" s="159"/>
      <c r="O173" s="92" t="s">
        <v>823</v>
      </c>
      <c r="P173" s="95" t="s">
        <v>343</v>
      </c>
      <c r="Q173" s="91" t="s">
        <v>740</v>
      </c>
      <c r="R173" s="91"/>
      <c r="S173" s="91"/>
      <c r="T173" s="95"/>
      <c r="U173" s="160"/>
      <c r="V173" s="160"/>
    </row>
    <row r="174" spans="1:22" ht="28" hidden="1">
      <c r="A174" s="223" t="s">
        <v>824</v>
      </c>
      <c r="B174" s="90" t="s">
        <v>97</v>
      </c>
      <c r="C174" s="91"/>
      <c r="D174" s="91" t="s">
        <v>97</v>
      </c>
      <c r="E174" s="28"/>
      <c r="F174" s="137"/>
      <c r="G174" s="100" t="s">
        <v>825</v>
      </c>
      <c r="H174" s="135"/>
      <c r="I174" s="92" t="s">
        <v>99</v>
      </c>
      <c r="J174" s="92" t="s">
        <v>826</v>
      </c>
      <c r="K174" s="91" t="s">
        <v>120</v>
      </c>
      <c r="L174" s="93">
        <v>3</v>
      </c>
      <c r="M174" s="91" t="s">
        <v>480</v>
      </c>
      <c r="N174" s="159" t="s">
        <v>114</v>
      </c>
      <c r="O174" s="175"/>
      <c r="P174" s="177"/>
      <c r="Q174" s="91"/>
      <c r="R174" s="91" t="s">
        <v>114</v>
      </c>
      <c r="S174" s="91"/>
      <c r="T174" s="95"/>
      <c r="U174" s="160"/>
      <c r="V174" s="160"/>
    </row>
    <row r="175" spans="1:22" ht="28" hidden="1">
      <c r="A175" s="97" t="s">
        <v>827</v>
      </c>
      <c r="B175" s="90" t="s">
        <v>135</v>
      </c>
      <c r="C175" s="91"/>
      <c r="D175" s="91" t="s">
        <v>135</v>
      </c>
      <c r="E175" s="28"/>
      <c r="F175" s="214" t="s">
        <v>828</v>
      </c>
      <c r="G175" s="205"/>
      <c r="H175" s="213"/>
      <c r="I175" s="92" t="s">
        <v>99</v>
      </c>
      <c r="J175" s="92" t="s">
        <v>829</v>
      </c>
      <c r="K175" s="91" t="s">
        <v>101</v>
      </c>
      <c r="L175" s="93">
        <v>50</v>
      </c>
      <c r="M175" s="93"/>
      <c r="N175" s="159"/>
      <c r="O175" s="95" t="s">
        <v>579</v>
      </c>
      <c r="P175" s="95"/>
      <c r="Q175" s="91"/>
      <c r="R175" s="91"/>
      <c r="S175" s="91"/>
      <c r="T175" s="95"/>
      <c r="U175" s="160"/>
      <c r="V175" s="160"/>
    </row>
    <row r="176" spans="1:22" ht="28" hidden="1">
      <c r="A176" s="223" t="s">
        <v>830</v>
      </c>
      <c r="B176" s="90" t="s">
        <v>97</v>
      </c>
      <c r="C176" s="91"/>
      <c r="D176" s="91" t="s">
        <v>97</v>
      </c>
      <c r="E176" s="28"/>
      <c r="F176" s="37"/>
      <c r="G176" s="100" t="s">
        <v>831</v>
      </c>
      <c r="H176" s="135"/>
      <c r="I176" s="92" t="s">
        <v>99</v>
      </c>
      <c r="J176" s="92" t="s">
        <v>832</v>
      </c>
      <c r="K176" s="91" t="s">
        <v>101</v>
      </c>
      <c r="L176" s="93">
        <v>4</v>
      </c>
      <c r="M176" s="93" t="s">
        <v>308</v>
      </c>
      <c r="N176" s="159" t="s">
        <v>114</v>
      </c>
      <c r="O176" s="175"/>
      <c r="P176" s="95" t="s">
        <v>114</v>
      </c>
      <c r="Q176" s="91" t="s">
        <v>668</v>
      </c>
      <c r="R176" s="91" t="s">
        <v>114</v>
      </c>
      <c r="S176" s="91"/>
      <c r="T176" s="95"/>
      <c r="U176" s="160"/>
      <c r="V176" s="160"/>
    </row>
    <row r="177" spans="1:22" ht="28" hidden="1">
      <c r="A177" s="97" t="s">
        <v>833</v>
      </c>
      <c r="B177" s="90" t="s">
        <v>135</v>
      </c>
      <c r="C177" s="91"/>
      <c r="D177" s="91" t="s">
        <v>135</v>
      </c>
      <c r="E177" s="28"/>
      <c r="F177" s="225" t="s">
        <v>834</v>
      </c>
      <c r="G177" s="23"/>
      <c r="H177" s="216"/>
      <c r="I177" s="92" t="s">
        <v>99</v>
      </c>
      <c r="J177" s="92" t="s">
        <v>835</v>
      </c>
      <c r="K177" s="91"/>
      <c r="L177" s="93"/>
      <c r="M177" s="93"/>
      <c r="N177" s="93"/>
      <c r="O177" s="95"/>
      <c r="P177" s="92"/>
      <c r="Q177" s="91"/>
      <c r="R177" s="91"/>
      <c r="S177" s="91"/>
      <c r="T177" s="93"/>
      <c r="U177" s="160"/>
      <c r="V177" s="160"/>
    </row>
    <row r="178" spans="1:22" ht="28" hidden="1">
      <c r="A178" s="223" t="s">
        <v>836</v>
      </c>
      <c r="B178" s="90" t="s">
        <v>135</v>
      </c>
      <c r="C178" s="91"/>
      <c r="D178" s="91" t="s">
        <v>135</v>
      </c>
      <c r="E178" s="28"/>
      <c r="F178" s="43"/>
      <c r="G178" s="100" t="s">
        <v>837</v>
      </c>
      <c r="H178" s="135"/>
      <c r="I178" s="92" t="s">
        <v>99</v>
      </c>
      <c r="J178" s="92" t="s">
        <v>838</v>
      </c>
      <c r="K178" s="91" t="s">
        <v>168</v>
      </c>
      <c r="L178" s="93">
        <v>255</v>
      </c>
      <c r="M178" s="93" t="s">
        <v>114</v>
      </c>
      <c r="N178" s="159" t="s">
        <v>114</v>
      </c>
      <c r="O178" s="95" t="s">
        <v>383</v>
      </c>
      <c r="P178" s="95" t="s">
        <v>384</v>
      </c>
      <c r="Q178" s="91" t="s">
        <v>114</v>
      </c>
      <c r="R178" s="91"/>
      <c r="S178" s="91"/>
      <c r="T178" s="95"/>
      <c r="U178" s="160"/>
      <c r="V178" s="160"/>
    </row>
    <row r="179" spans="1:22" ht="28" hidden="1">
      <c r="A179" s="223" t="s">
        <v>839</v>
      </c>
      <c r="B179" s="90" t="s">
        <v>135</v>
      </c>
      <c r="C179" s="91"/>
      <c r="D179" s="91" t="s">
        <v>135</v>
      </c>
      <c r="E179" s="28"/>
      <c r="F179" s="43"/>
      <c r="G179" s="100" t="s">
        <v>840</v>
      </c>
      <c r="H179" s="135"/>
      <c r="I179" s="92" t="s">
        <v>99</v>
      </c>
      <c r="J179" s="92" t="s">
        <v>841</v>
      </c>
      <c r="K179" s="91" t="s">
        <v>168</v>
      </c>
      <c r="L179" s="93">
        <v>255</v>
      </c>
      <c r="M179" s="93" t="s">
        <v>114</v>
      </c>
      <c r="N179" s="159" t="s">
        <v>114</v>
      </c>
      <c r="O179" s="95" t="s">
        <v>388</v>
      </c>
      <c r="P179" s="95" t="s">
        <v>114</v>
      </c>
      <c r="Q179" s="91" t="s">
        <v>114</v>
      </c>
      <c r="R179" s="91"/>
      <c r="S179" s="91"/>
      <c r="T179" s="95"/>
      <c r="U179" s="160"/>
      <c r="V179" s="160"/>
    </row>
    <row r="180" spans="1:22" ht="28" hidden="1">
      <c r="A180" s="223" t="s">
        <v>842</v>
      </c>
      <c r="B180" s="90" t="s">
        <v>135</v>
      </c>
      <c r="C180" s="91"/>
      <c r="D180" s="91" t="s">
        <v>135</v>
      </c>
      <c r="E180" s="28"/>
      <c r="F180" s="43"/>
      <c r="G180" s="100" t="s">
        <v>843</v>
      </c>
      <c r="H180" s="135"/>
      <c r="I180" s="92" t="s">
        <v>99</v>
      </c>
      <c r="J180" s="92" t="s">
        <v>844</v>
      </c>
      <c r="K180" s="91" t="s">
        <v>168</v>
      </c>
      <c r="L180" s="93">
        <v>255</v>
      </c>
      <c r="M180" s="93" t="s">
        <v>114</v>
      </c>
      <c r="N180" s="159" t="s">
        <v>114</v>
      </c>
      <c r="O180" s="95" t="s">
        <v>388</v>
      </c>
      <c r="P180" s="95" t="s">
        <v>114</v>
      </c>
      <c r="Q180" s="91" t="s">
        <v>114</v>
      </c>
      <c r="R180" s="91"/>
      <c r="S180" s="91"/>
      <c r="T180" s="95"/>
      <c r="U180" s="160"/>
      <c r="V180" s="160"/>
    </row>
    <row r="181" spans="1:22" ht="28" hidden="1">
      <c r="A181" s="223" t="s">
        <v>845</v>
      </c>
      <c r="B181" s="90" t="s">
        <v>135</v>
      </c>
      <c r="C181" s="91"/>
      <c r="D181" s="91" t="s">
        <v>135</v>
      </c>
      <c r="E181" s="28"/>
      <c r="F181" s="43"/>
      <c r="G181" s="100" t="s">
        <v>846</v>
      </c>
      <c r="H181" s="135"/>
      <c r="I181" s="92" t="s">
        <v>99</v>
      </c>
      <c r="J181" s="92" t="s">
        <v>847</v>
      </c>
      <c r="K181" s="91" t="s">
        <v>168</v>
      </c>
      <c r="L181" s="93">
        <v>255</v>
      </c>
      <c r="M181" s="93" t="s">
        <v>114</v>
      </c>
      <c r="N181" s="159" t="s">
        <v>114</v>
      </c>
      <c r="O181" s="95" t="s">
        <v>767</v>
      </c>
      <c r="P181" s="95" t="s">
        <v>114</v>
      </c>
      <c r="Q181" s="91" t="s">
        <v>114</v>
      </c>
      <c r="R181" s="91"/>
      <c r="S181" s="91"/>
      <c r="T181" s="95"/>
      <c r="U181" s="160"/>
      <c r="V181" s="160"/>
    </row>
    <row r="182" spans="1:22" ht="28" hidden="1">
      <c r="A182" s="223" t="s">
        <v>848</v>
      </c>
      <c r="B182" s="90" t="s">
        <v>135</v>
      </c>
      <c r="C182" s="91"/>
      <c r="D182" s="91" t="s">
        <v>135</v>
      </c>
      <c r="E182" s="28"/>
      <c r="F182" s="43"/>
      <c r="G182" s="100" t="s">
        <v>849</v>
      </c>
      <c r="H182" s="135"/>
      <c r="I182" s="92" t="s">
        <v>99</v>
      </c>
      <c r="J182" s="92" t="s">
        <v>850</v>
      </c>
      <c r="K182" s="91" t="s">
        <v>168</v>
      </c>
      <c r="L182" s="93">
        <v>10</v>
      </c>
      <c r="M182" s="93" t="s">
        <v>114</v>
      </c>
      <c r="N182" s="159" t="s">
        <v>114</v>
      </c>
      <c r="O182" s="95" t="s">
        <v>399</v>
      </c>
      <c r="P182" s="95" t="s">
        <v>400</v>
      </c>
      <c r="Q182" s="91" t="s">
        <v>114</v>
      </c>
      <c r="R182" s="91"/>
      <c r="S182" s="91"/>
      <c r="T182" s="95"/>
      <c r="U182" s="160"/>
      <c r="V182" s="160"/>
    </row>
    <row r="183" spans="1:22" ht="28" hidden="1">
      <c r="A183" s="223" t="s">
        <v>851</v>
      </c>
      <c r="B183" s="90" t="s">
        <v>135</v>
      </c>
      <c r="C183" s="91"/>
      <c r="D183" s="91" t="s">
        <v>135</v>
      </c>
      <c r="E183" s="28"/>
      <c r="F183" s="43"/>
      <c r="G183" s="100" t="s">
        <v>852</v>
      </c>
      <c r="H183" s="135"/>
      <c r="I183" s="92" t="s">
        <v>99</v>
      </c>
      <c r="J183" s="92" t="s">
        <v>853</v>
      </c>
      <c r="K183" s="91" t="s">
        <v>168</v>
      </c>
      <c r="L183" s="93">
        <v>255</v>
      </c>
      <c r="M183" s="93" t="s">
        <v>114</v>
      </c>
      <c r="N183" s="159" t="s">
        <v>114</v>
      </c>
      <c r="O183" s="95" t="s">
        <v>404</v>
      </c>
      <c r="P183" s="95" t="s">
        <v>405</v>
      </c>
      <c r="Q183" s="91" t="s">
        <v>114</v>
      </c>
      <c r="R183" s="91"/>
      <c r="S183" s="91"/>
      <c r="T183" s="95"/>
      <c r="U183" s="160"/>
      <c r="V183" s="160"/>
    </row>
    <row r="184" spans="1:22" ht="56" hidden="1">
      <c r="A184" s="223" t="s">
        <v>854</v>
      </c>
      <c r="B184" s="90" t="s">
        <v>135</v>
      </c>
      <c r="C184" s="91"/>
      <c r="D184" s="91" t="s">
        <v>135</v>
      </c>
      <c r="E184" s="28"/>
      <c r="F184" s="44"/>
      <c r="G184" s="100" t="s">
        <v>855</v>
      </c>
      <c r="H184" s="135"/>
      <c r="I184" s="92" t="s">
        <v>99</v>
      </c>
      <c r="J184" s="92" t="s">
        <v>856</v>
      </c>
      <c r="K184" s="91" t="s">
        <v>120</v>
      </c>
      <c r="L184" s="93">
        <v>2</v>
      </c>
      <c r="M184" s="93" t="s">
        <v>409</v>
      </c>
      <c r="N184" s="159" t="s">
        <v>114</v>
      </c>
      <c r="O184" s="95" t="s">
        <v>410</v>
      </c>
      <c r="P184" s="95" t="s">
        <v>411</v>
      </c>
      <c r="Q184" s="91" t="s">
        <v>609</v>
      </c>
      <c r="R184" s="91"/>
      <c r="S184" s="91"/>
      <c r="T184" s="95"/>
      <c r="U184" s="160"/>
      <c r="V184" s="160"/>
    </row>
    <row r="185" spans="1:22" ht="28" hidden="1">
      <c r="A185" s="97" t="s">
        <v>857</v>
      </c>
      <c r="B185" s="90" t="s">
        <v>135</v>
      </c>
      <c r="C185" s="91"/>
      <c r="D185" s="91" t="s">
        <v>135</v>
      </c>
      <c r="E185" s="28"/>
      <c r="F185" s="225" t="s">
        <v>858</v>
      </c>
      <c r="G185" s="23"/>
      <c r="H185" s="216"/>
      <c r="I185" s="92" t="s">
        <v>99</v>
      </c>
      <c r="J185" s="92" t="s">
        <v>859</v>
      </c>
      <c r="K185" s="91"/>
      <c r="L185" s="93"/>
      <c r="M185" s="93"/>
      <c r="N185" s="93"/>
      <c r="O185" s="95"/>
      <c r="P185" s="92"/>
      <c r="Q185" s="91"/>
      <c r="R185" s="91"/>
      <c r="S185" s="91"/>
      <c r="T185" s="93"/>
      <c r="U185" s="160"/>
      <c r="V185" s="160"/>
    </row>
    <row r="186" spans="1:22" ht="28" hidden="1">
      <c r="A186" s="223" t="s">
        <v>860</v>
      </c>
      <c r="B186" s="90" t="s">
        <v>135</v>
      </c>
      <c r="C186" s="91"/>
      <c r="D186" s="91" t="s">
        <v>135</v>
      </c>
      <c r="E186" s="28"/>
      <c r="F186" s="43"/>
      <c r="G186" s="100" t="s">
        <v>861</v>
      </c>
      <c r="H186" s="135"/>
      <c r="I186" s="92" t="s">
        <v>99</v>
      </c>
      <c r="J186" s="92" t="s">
        <v>862</v>
      </c>
      <c r="K186" s="91" t="s">
        <v>168</v>
      </c>
      <c r="L186" s="93">
        <v>100</v>
      </c>
      <c r="M186" s="93"/>
      <c r="N186" s="159"/>
      <c r="O186" s="95" t="s">
        <v>421</v>
      </c>
      <c r="P186" s="95" t="s">
        <v>422</v>
      </c>
      <c r="Q186" s="91"/>
      <c r="R186" s="91"/>
      <c r="S186" s="91"/>
      <c r="T186" s="95"/>
      <c r="U186" s="160"/>
      <c r="V186" s="160"/>
    </row>
    <row r="187" spans="1:22" ht="28" hidden="1">
      <c r="A187" s="223" t="s">
        <v>863</v>
      </c>
      <c r="B187" s="90" t="s">
        <v>135</v>
      </c>
      <c r="C187" s="91"/>
      <c r="D187" s="91" t="s">
        <v>135</v>
      </c>
      <c r="E187" s="28"/>
      <c r="F187" s="43"/>
      <c r="G187" s="100" t="s">
        <v>864</v>
      </c>
      <c r="H187" s="135"/>
      <c r="I187" s="92" t="s">
        <v>99</v>
      </c>
      <c r="J187" s="92" t="s">
        <v>865</v>
      </c>
      <c r="K187" s="91" t="s">
        <v>168</v>
      </c>
      <c r="L187" s="93">
        <v>15</v>
      </c>
      <c r="M187" s="93"/>
      <c r="N187" s="159"/>
      <c r="O187" s="95" t="s">
        <v>426</v>
      </c>
      <c r="P187" s="95" t="s">
        <v>114</v>
      </c>
      <c r="Q187" s="91"/>
      <c r="R187" s="91"/>
      <c r="S187" s="91"/>
      <c r="T187" s="95"/>
      <c r="U187" s="160"/>
      <c r="V187" s="160"/>
    </row>
    <row r="188" spans="1:22" ht="28" hidden="1">
      <c r="A188" s="223" t="s">
        <v>866</v>
      </c>
      <c r="B188" s="90" t="s">
        <v>135</v>
      </c>
      <c r="C188" s="91"/>
      <c r="D188" s="91" t="s">
        <v>135</v>
      </c>
      <c r="E188" s="28"/>
      <c r="F188" s="45"/>
      <c r="G188" s="100" t="s">
        <v>867</v>
      </c>
      <c r="H188" s="135"/>
      <c r="I188" s="92" t="s">
        <v>99</v>
      </c>
      <c r="J188" s="92" t="s">
        <v>868</v>
      </c>
      <c r="K188" s="91" t="s">
        <v>168</v>
      </c>
      <c r="L188" s="93">
        <v>50</v>
      </c>
      <c r="M188" s="93"/>
      <c r="N188" s="159"/>
      <c r="O188" s="95" t="s">
        <v>430</v>
      </c>
      <c r="P188" s="95" t="s">
        <v>114</v>
      </c>
      <c r="Q188" s="91"/>
      <c r="R188" s="91"/>
      <c r="S188" s="91"/>
      <c r="T188" s="95"/>
      <c r="U188" s="160"/>
      <c r="V188" s="160"/>
    </row>
    <row r="189" spans="1:22" ht="28" hidden="1">
      <c r="A189" s="89" t="s">
        <v>869</v>
      </c>
      <c r="B189" s="90" t="s">
        <v>135</v>
      </c>
      <c r="C189" s="91"/>
      <c r="D189" s="91" t="s">
        <v>135</v>
      </c>
      <c r="E189" s="187" t="s">
        <v>870</v>
      </c>
      <c r="F189" s="23"/>
      <c r="G189" s="23"/>
      <c r="H189" s="23"/>
      <c r="I189" s="92" t="s">
        <v>99</v>
      </c>
      <c r="J189" s="92" t="s">
        <v>871</v>
      </c>
      <c r="K189" s="91"/>
      <c r="L189" s="93"/>
      <c r="M189" s="93"/>
      <c r="N189" s="95"/>
      <c r="O189" s="95" t="s">
        <v>872</v>
      </c>
      <c r="P189" s="92" t="s">
        <v>709</v>
      </c>
      <c r="Q189" s="91" t="s">
        <v>485</v>
      </c>
      <c r="R189" s="91"/>
      <c r="S189" s="91"/>
      <c r="T189" s="93"/>
      <c r="U189" s="160"/>
      <c r="V189" s="160"/>
    </row>
    <row r="190" spans="1:22" ht="28" hidden="1">
      <c r="A190" s="97" t="s">
        <v>873</v>
      </c>
      <c r="B190" s="90" t="s">
        <v>97</v>
      </c>
      <c r="C190" s="91"/>
      <c r="D190" s="91" t="s">
        <v>97</v>
      </c>
      <c r="E190" s="26"/>
      <c r="F190" s="214" t="s">
        <v>874</v>
      </c>
      <c r="G190" s="205"/>
      <c r="H190" s="213"/>
      <c r="I190" s="92" t="s">
        <v>99</v>
      </c>
      <c r="J190" s="178" t="s">
        <v>875</v>
      </c>
      <c r="K190" s="91" t="s">
        <v>168</v>
      </c>
      <c r="L190" s="93">
        <v>99</v>
      </c>
      <c r="M190" s="93" t="s">
        <v>114</v>
      </c>
      <c r="N190" s="159" t="s">
        <v>114</v>
      </c>
      <c r="O190" s="95" t="s">
        <v>876</v>
      </c>
      <c r="P190" s="95" t="s">
        <v>439</v>
      </c>
      <c r="Q190" s="91"/>
      <c r="R190" s="91" t="s">
        <v>114</v>
      </c>
      <c r="S190" s="91"/>
      <c r="T190" s="95"/>
      <c r="U190" s="160"/>
      <c r="V190" s="160"/>
    </row>
    <row r="191" spans="1:22" ht="28" hidden="1">
      <c r="A191" s="97" t="s">
        <v>877</v>
      </c>
      <c r="B191" s="90" t="s">
        <v>135</v>
      </c>
      <c r="C191" s="91"/>
      <c r="D191" s="91" t="s">
        <v>135</v>
      </c>
      <c r="E191" s="26"/>
      <c r="F191" s="214" t="s">
        <v>878</v>
      </c>
      <c r="G191" s="205"/>
      <c r="H191" s="213"/>
      <c r="I191" s="92" t="s">
        <v>99</v>
      </c>
      <c r="J191" s="178" t="s">
        <v>879</v>
      </c>
      <c r="K191" s="91" t="s">
        <v>120</v>
      </c>
      <c r="L191" s="93">
        <v>3</v>
      </c>
      <c r="M191" s="93" t="s">
        <v>545</v>
      </c>
      <c r="N191" s="159" t="s">
        <v>880</v>
      </c>
      <c r="O191" s="95"/>
      <c r="P191" s="95"/>
      <c r="Q191" s="91"/>
      <c r="R191" s="91" t="s">
        <v>114</v>
      </c>
      <c r="S191" s="91" t="s">
        <v>114</v>
      </c>
      <c r="T191" s="95"/>
      <c r="U191" s="160"/>
      <c r="V191" s="160"/>
    </row>
    <row r="192" spans="1:22" ht="28" hidden="1">
      <c r="A192" s="97" t="s">
        <v>881</v>
      </c>
      <c r="B192" s="90" t="s">
        <v>135</v>
      </c>
      <c r="C192" s="91"/>
      <c r="D192" s="91" t="s">
        <v>135</v>
      </c>
      <c r="E192" s="26"/>
      <c r="F192" s="214" t="s">
        <v>882</v>
      </c>
      <c r="G192" s="205"/>
      <c r="H192" s="213"/>
      <c r="I192" s="92" t="s">
        <v>99</v>
      </c>
      <c r="J192" s="178" t="s">
        <v>883</v>
      </c>
      <c r="K192" s="91" t="s">
        <v>168</v>
      </c>
      <c r="L192" s="93">
        <v>99</v>
      </c>
      <c r="M192" s="93" t="s">
        <v>114</v>
      </c>
      <c r="N192" s="159" t="s">
        <v>114</v>
      </c>
      <c r="O192" s="95" t="s">
        <v>884</v>
      </c>
      <c r="P192" s="95" t="s">
        <v>885</v>
      </c>
      <c r="Q192" s="91"/>
      <c r="R192" s="91"/>
      <c r="S192" s="91"/>
      <c r="T192" s="95"/>
      <c r="U192" s="160"/>
      <c r="V192" s="160"/>
    </row>
    <row r="193" spans="1:22" ht="42" hidden="1">
      <c r="A193" s="97" t="s">
        <v>886</v>
      </c>
      <c r="B193" s="90" t="s">
        <v>228</v>
      </c>
      <c r="C193" s="91"/>
      <c r="D193" s="91" t="s">
        <v>228</v>
      </c>
      <c r="E193" s="26"/>
      <c r="F193" s="214" t="s">
        <v>887</v>
      </c>
      <c r="G193" s="205"/>
      <c r="H193" s="213"/>
      <c r="I193" s="92" t="s">
        <v>99</v>
      </c>
      <c r="J193" s="178" t="s">
        <v>888</v>
      </c>
      <c r="K193" s="91" t="s">
        <v>101</v>
      </c>
      <c r="L193" s="93">
        <v>100</v>
      </c>
      <c r="M193" s="93"/>
      <c r="N193" s="159"/>
      <c r="O193" s="95" t="s">
        <v>449</v>
      </c>
      <c r="P193" s="95" t="s">
        <v>450</v>
      </c>
      <c r="Q193" s="91"/>
      <c r="R193" s="91"/>
      <c r="S193" s="91"/>
      <c r="T193" s="95"/>
      <c r="U193" s="160"/>
      <c r="V193" s="160"/>
    </row>
    <row r="194" spans="1:22" ht="46.5" hidden="1" customHeight="1">
      <c r="A194" s="97" t="s">
        <v>889</v>
      </c>
      <c r="B194" s="90" t="s">
        <v>97</v>
      </c>
      <c r="C194" s="91"/>
      <c r="D194" s="91" t="s">
        <v>97</v>
      </c>
      <c r="E194" s="26"/>
      <c r="F194" s="37"/>
      <c r="G194" s="100" t="s">
        <v>215</v>
      </c>
      <c r="H194" s="135"/>
      <c r="I194" s="92" t="s">
        <v>99</v>
      </c>
      <c r="J194" s="178" t="s">
        <v>890</v>
      </c>
      <c r="K194" s="91" t="s">
        <v>101</v>
      </c>
      <c r="L194" s="93">
        <v>4</v>
      </c>
      <c r="M194" s="93" t="s">
        <v>308</v>
      </c>
      <c r="N194" s="159"/>
      <c r="O194" s="95" t="s">
        <v>453</v>
      </c>
      <c r="P194" s="95" t="s">
        <v>450</v>
      </c>
      <c r="Q194" s="91" t="s">
        <v>891</v>
      </c>
      <c r="R194" s="91"/>
      <c r="S194" s="91"/>
      <c r="T194" s="95"/>
      <c r="U194" s="160"/>
      <c r="V194" s="160"/>
    </row>
    <row r="195" spans="1:22" ht="59.15" hidden="1" customHeight="1">
      <c r="A195" s="97" t="s">
        <v>892</v>
      </c>
      <c r="B195" s="90" t="s">
        <v>228</v>
      </c>
      <c r="C195" s="91"/>
      <c r="D195" s="91" t="s">
        <v>228</v>
      </c>
      <c r="E195" s="26"/>
      <c r="F195" s="214" t="s">
        <v>893</v>
      </c>
      <c r="G195" s="205"/>
      <c r="H195" s="213"/>
      <c r="I195" s="92" t="s">
        <v>99</v>
      </c>
      <c r="J195" s="178" t="s">
        <v>888</v>
      </c>
      <c r="K195" s="91" t="s">
        <v>101</v>
      </c>
      <c r="L195" s="93">
        <v>100</v>
      </c>
      <c r="M195" s="93"/>
      <c r="N195" s="159"/>
      <c r="O195" s="95" t="s">
        <v>449</v>
      </c>
      <c r="P195" s="95" t="s">
        <v>450</v>
      </c>
      <c r="Q195" s="91" t="s">
        <v>894</v>
      </c>
      <c r="R195" s="91"/>
      <c r="S195" s="91"/>
      <c r="T195" s="95"/>
      <c r="U195" s="160"/>
      <c r="V195" s="160"/>
    </row>
    <row r="196" spans="1:22" ht="31.5" hidden="1" customHeight="1">
      <c r="A196" s="97" t="s">
        <v>895</v>
      </c>
      <c r="B196" s="90" t="s">
        <v>97</v>
      </c>
      <c r="C196" s="91"/>
      <c r="D196" s="91" t="s">
        <v>97</v>
      </c>
      <c r="E196" s="26"/>
      <c r="F196" s="37"/>
      <c r="G196" s="100" t="s">
        <v>317</v>
      </c>
      <c r="H196" s="135"/>
      <c r="I196" s="92" t="s">
        <v>99</v>
      </c>
      <c r="J196" s="178" t="s">
        <v>890</v>
      </c>
      <c r="K196" s="91" t="s">
        <v>101</v>
      </c>
      <c r="L196" s="93">
        <v>4</v>
      </c>
      <c r="M196" s="93" t="s">
        <v>308</v>
      </c>
      <c r="N196" s="95" t="s">
        <v>318</v>
      </c>
      <c r="O196" s="95" t="s">
        <v>453</v>
      </c>
      <c r="P196" s="95" t="s">
        <v>450</v>
      </c>
      <c r="Q196" s="91" t="s">
        <v>458</v>
      </c>
      <c r="R196" s="91"/>
      <c r="S196" s="91"/>
      <c r="T196" s="95"/>
      <c r="U196" s="160"/>
      <c r="V196" s="160"/>
    </row>
    <row r="197" spans="1:22" ht="31.5" hidden="1" customHeight="1">
      <c r="A197" s="97" t="s">
        <v>896</v>
      </c>
      <c r="B197" s="90" t="s">
        <v>228</v>
      </c>
      <c r="C197" s="91"/>
      <c r="D197" s="91" t="s">
        <v>228</v>
      </c>
      <c r="E197" s="26"/>
      <c r="F197" s="214" t="s">
        <v>897</v>
      </c>
      <c r="G197" s="205"/>
      <c r="H197" s="213"/>
      <c r="I197" s="92" t="s">
        <v>99</v>
      </c>
      <c r="J197" s="178" t="s">
        <v>888</v>
      </c>
      <c r="K197" s="91" t="s">
        <v>101</v>
      </c>
      <c r="L197" s="93">
        <v>100</v>
      </c>
      <c r="M197" s="93"/>
      <c r="N197" s="159"/>
      <c r="O197" s="95" t="s">
        <v>449</v>
      </c>
      <c r="P197" s="95" t="s">
        <v>450</v>
      </c>
      <c r="Q197" s="91" t="s">
        <v>171</v>
      </c>
      <c r="R197" s="91"/>
      <c r="S197" s="91"/>
      <c r="T197" s="95"/>
      <c r="U197" s="160"/>
      <c r="V197" s="160"/>
    </row>
    <row r="198" spans="1:22" ht="31.5" hidden="1" customHeight="1">
      <c r="A198" s="97" t="s">
        <v>898</v>
      </c>
      <c r="B198" s="90" t="s">
        <v>97</v>
      </c>
      <c r="C198" s="91"/>
      <c r="D198" s="91" t="s">
        <v>97</v>
      </c>
      <c r="E198" s="26"/>
      <c r="F198" s="37"/>
      <c r="G198" s="100" t="s">
        <v>899</v>
      </c>
      <c r="H198" s="135"/>
      <c r="I198" s="92" t="s">
        <v>99</v>
      </c>
      <c r="J198" s="178" t="s">
        <v>890</v>
      </c>
      <c r="K198" s="91" t="s">
        <v>101</v>
      </c>
      <c r="L198" s="93">
        <v>4</v>
      </c>
      <c r="M198" s="91" t="s">
        <v>328</v>
      </c>
      <c r="N198" s="159"/>
      <c r="O198" s="95" t="s">
        <v>453</v>
      </c>
      <c r="P198" s="95" t="s">
        <v>450</v>
      </c>
      <c r="Q198" s="169"/>
      <c r="R198" s="91" t="s">
        <v>322</v>
      </c>
      <c r="S198" s="91"/>
      <c r="T198" s="95"/>
      <c r="U198" s="160"/>
      <c r="V198" s="160"/>
    </row>
    <row r="199" spans="1:22" ht="42" hidden="1">
      <c r="A199" s="97" t="s">
        <v>900</v>
      </c>
      <c r="B199" s="90" t="s">
        <v>135</v>
      </c>
      <c r="C199" s="91"/>
      <c r="D199" s="91" t="s">
        <v>135</v>
      </c>
      <c r="E199" s="26"/>
      <c r="F199" s="214" t="s">
        <v>901</v>
      </c>
      <c r="G199" s="205"/>
      <c r="H199" s="213"/>
      <c r="I199" s="92" t="s">
        <v>99</v>
      </c>
      <c r="J199" s="178" t="s">
        <v>902</v>
      </c>
      <c r="K199" s="91" t="s">
        <v>101</v>
      </c>
      <c r="L199" s="93">
        <v>9</v>
      </c>
      <c r="M199" s="93"/>
      <c r="N199" s="159"/>
      <c r="O199" s="95" t="s">
        <v>903</v>
      </c>
      <c r="P199" s="95" t="s">
        <v>329</v>
      </c>
      <c r="Q199" s="91" t="s">
        <v>733</v>
      </c>
      <c r="R199" s="91"/>
      <c r="S199" s="91"/>
      <c r="T199" s="95"/>
      <c r="U199" s="160"/>
      <c r="V199" s="160"/>
    </row>
    <row r="200" spans="1:22" ht="28" hidden="1">
      <c r="A200" s="223" t="s">
        <v>904</v>
      </c>
      <c r="B200" s="90" t="s">
        <v>97</v>
      </c>
      <c r="C200" s="91"/>
      <c r="D200" s="91" t="s">
        <v>97</v>
      </c>
      <c r="E200" s="26"/>
      <c r="F200" s="37"/>
      <c r="G200" s="100" t="s">
        <v>215</v>
      </c>
      <c r="H200" s="135"/>
      <c r="I200" s="92" t="s">
        <v>99</v>
      </c>
      <c r="J200" s="178" t="s">
        <v>905</v>
      </c>
      <c r="K200" s="91" t="s">
        <v>101</v>
      </c>
      <c r="L200" s="93">
        <v>4</v>
      </c>
      <c r="M200" s="93" t="s">
        <v>308</v>
      </c>
      <c r="N200" s="159" t="s">
        <v>338</v>
      </c>
      <c r="O200" s="95"/>
      <c r="P200" s="175"/>
      <c r="Q200" s="91"/>
      <c r="R200" s="91"/>
      <c r="S200" s="91"/>
      <c r="T200" s="95"/>
      <c r="U200" s="160"/>
      <c r="V200" s="160"/>
    </row>
    <row r="201" spans="1:22" ht="70" hidden="1">
      <c r="A201" s="97" t="s">
        <v>906</v>
      </c>
      <c r="B201" s="90" t="s">
        <v>135</v>
      </c>
      <c r="C201" s="91"/>
      <c r="D201" s="91" t="s">
        <v>135</v>
      </c>
      <c r="E201" s="26"/>
      <c r="F201" s="214" t="s">
        <v>907</v>
      </c>
      <c r="G201" s="205"/>
      <c r="H201" s="213"/>
      <c r="I201" s="92" t="s">
        <v>99</v>
      </c>
      <c r="J201" s="178" t="s">
        <v>908</v>
      </c>
      <c r="K201" s="91" t="s">
        <v>101</v>
      </c>
      <c r="L201" s="93">
        <v>15</v>
      </c>
      <c r="M201" s="93" t="s">
        <v>409</v>
      </c>
      <c r="N201" s="159" t="s">
        <v>909</v>
      </c>
      <c r="O201" s="92" t="s">
        <v>910</v>
      </c>
      <c r="P201" s="95" t="s">
        <v>343</v>
      </c>
      <c r="Q201" s="91"/>
      <c r="R201" s="91"/>
      <c r="S201" s="91"/>
      <c r="T201" s="95"/>
      <c r="U201" s="160"/>
      <c r="V201" s="160"/>
    </row>
    <row r="202" spans="1:22" ht="28" hidden="1">
      <c r="A202" s="223" t="s">
        <v>911</v>
      </c>
      <c r="B202" s="90" t="s">
        <v>97</v>
      </c>
      <c r="C202" s="91"/>
      <c r="D202" s="91" t="s">
        <v>97</v>
      </c>
      <c r="E202" s="26"/>
      <c r="F202" s="37"/>
      <c r="G202" s="100" t="s">
        <v>912</v>
      </c>
      <c r="H202" s="135"/>
      <c r="I202" s="92" t="s">
        <v>99</v>
      </c>
      <c r="J202" s="178" t="s">
        <v>913</v>
      </c>
      <c r="K202" s="91" t="s">
        <v>120</v>
      </c>
      <c r="L202" s="93">
        <v>3</v>
      </c>
      <c r="M202" s="91" t="s">
        <v>480</v>
      </c>
      <c r="N202" s="159" t="s">
        <v>114</v>
      </c>
      <c r="O202" s="95"/>
      <c r="P202" s="175"/>
      <c r="Q202" s="91"/>
      <c r="R202" s="91" t="s">
        <v>114</v>
      </c>
      <c r="S202" s="91"/>
      <c r="T202" s="95"/>
      <c r="U202" s="160"/>
      <c r="V202" s="160"/>
    </row>
    <row r="203" spans="1:22" ht="47.5" hidden="1" customHeight="1">
      <c r="A203" s="97" t="s">
        <v>914</v>
      </c>
      <c r="B203" s="90" t="s">
        <v>135</v>
      </c>
      <c r="C203" s="91"/>
      <c r="D203" s="91" t="s">
        <v>135</v>
      </c>
      <c r="E203" s="26"/>
      <c r="F203" s="214" t="s">
        <v>482</v>
      </c>
      <c r="G203" s="205"/>
      <c r="H203" s="213"/>
      <c r="I203" s="92" t="s">
        <v>99</v>
      </c>
      <c r="J203" s="178" t="s">
        <v>915</v>
      </c>
      <c r="K203" s="91" t="s">
        <v>101</v>
      </c>
      <c r="L203" s="93">
        <v>50</v>
      </c>
      <c r="M203" s="93" t="s">
        <v>114</v>
      </c>
      <c r="N203" s="159"/>
      <c r="O203" s="95" t="s">
        <v>916</v>
      </c>
      <c r="P203" s="95"/>
      <c r="Q203" s="91" t="s">
        <v>485</v>
      </c>
      <c r="R203" s="91"/>
      <c r="S203" s="91"/>
      <c r="T203" s="95"/>
      <c r="U203" s="160"/>
      <c r="V203" s="160"/>
    </row>
    <row r="204" spans="1:22" ht="28" hidden="1">
      <c r="A204" s="223" t="s">
        <v>917</v>
      </c>
      <c r="B204" s="90" t="s">
        <v>97</v>
      </c>
      <c r="C204" s="91"/>
      <c r="D204" s="91" t="s">
        <v>97</v>
      </c>
      <c r="E204" s="26"/>
      <c r="F204" s="37"/>
      <c r="G204" s="100" t="s">
        <v>899</v>
      </c>
      <c r="H204" s="135"/>
      <c r="I204" s="92" t="s">
        <v>99</v>
      </c>
      <c r="J204" s="178" t="s">
        <v>918</v>
      </c>
      <c r="K204" s="91" t="s">
        <v>101</v>
      </c>
      <c r="L204" s="93">
        <v>4</v>
      </c>
      <c r="M204" s="93" t="s">
        <v>308</v>
      </c>
      <c r="N204" s="159" t="s">
        <v>114</v>
      </c>
      <c r="O204" s="95"/>
      <c r="P204" s="95" t="s">
        <v>114</v>
      </c>
      <c r="Q204" s="91" t="s">
        <v>668</v>
      </c>
      <c r="R204" s="91" t="s">
        <v>114</v>
      </c>
      <c r="S204" s="91"/>
      <c r="T204" s="95"/>
      <c r="U204" s="160"/>
      <c r="V204" s="160"/>
    </row>
    <row r="205" spans="1:22" ht="28" hidden="1">
      <c r="A205" s="97" t="s">
        <v>919</v>
      </c>
      <c r="B205" s="90" t="s">
        <v>135</v>
      </c>
      <c r="C205" s="91"/>
      <c r="D205" s="91" t="s">
        <v>135</v>
      </c>
      <c r="E205" s="26"/>
      <c r="F205" s="214" t="s">
        <v>920</v>
      </c>
      <c r="G205" s="205"/>
      <c r="H205" s="101"/>
      <c r="I205" s="92" t="s">
        <v>99</v>
      </c>
      <c r="J205" s="178" t="s">
        <v>921</v>
      </c>
      <c r="K205" s="91"/>
      <c r="L205" s="93"/>
      <c r="M205" s="93"/>
      <c r="N205" s="95"/>
      <c r="O205" s="95"/>
      <c r="P205" s="92"/>
      <c r="Q205" s="91"/>
      <c r="R205" s="91"/>
      <c r="S205" s="91"/>
      <c r="T205" s="93"/>
      <c r="U205" s="160"/>
      <c r="V205" s="160"/>
    </row>
    <row r="206" spans="1:22" ht="28" hidden="1">
      <c r="A206" s="223" t="s">
        <v>922</v>
      </c>
      <c r="B206" s="90" t="s">
        <v>135</v>
      </c>
      <c r="C206" s="91"/>
      <c r="D206" s="91" t="s">
        <v>135</v>
      </c>
      <c r="E206" s="26"/>
      <c r="F206" s="34"/>
      <c r="G206" s="285" t="s">
        <v>923</v>
      </c>
      <c r="H206" s="286"/>
      <c r="I206" s="92" t="s">
        <v>99</v>
      </c>
      <c r="J206" s="178" t="s">
        <v>924</v>
      </c>
      <c r="K206" s="91" t="s">
        <v>168</v>
      </c>
      <c r="L206" s="93">
        <v>255</v>
      </c>
      <c r="M206" s="93" t="s">
        <v>114</v>
      </c>
      <c r="N206" s="159" t="s">
        <v>114</v>
      </c>
      <c r="O206" s="95" t="s">
        <v>383</v>
      </c>
      <c r="P206" s="95" t="s">
        <v>384</v>
      </c>
      <c r="Q206" s="91" t="s">
        <v>114</v>
      </c>
      <c r="R206" s="91" t="s">
        <v>114</v>
      </c>
      <c r="S206" s="91" t="s">
        <v>114</v>
      </c>
      <c r="T206" s="95"/>
      <c r="U206" s="160"/>
      <c r="V206" s="160"/>
    </row>
    <row r="207" spans="1:22" ht="28" hidden="1">
      <c r="A207" s="223" t="s">
        <v>925</v>
      </c>
      <c r="B207" s="90" t="s">
        <v>135</v>
      </c>
      <c r="C207" s="91"/>
      <c r="D207" s="91" t="s">
        <v>135</v>
      </c>
      <c r="E207" s="26"/>
      <c r="F207" s="34"/>
      <c r="G207" s="285" t="s">
        <v>926</v>
      </c>
      <c r="H207" s="286"/>
      <c r="I207" s="92" t="s">
        <v>99</v>
      </c>
      <c r="J207" s="178" t="s">
        <v>927</v>
      </c>
      <c r="K207" s="91" t="s">
        <v>168</v>
      </c>
      <c r="L207" s="93">
        <v>255</v>
      </c>
      <c r="M207" s="93" t="s">
        <v>114</v>
      </c>
      <c r="N207" s="159" t="s">
        <v>114</v>
      </c>
      <c r="O207" s="95" t="s">
        <v>388</v>
      </c>
      <c r="P207" s="95" t="s">
        <v>114</v>
      </c>
      <c r="Q207" s="91" t="s">
        <v>114</v>
      </c>
      <c r="R207" s="91" t="s">
        <v>114</v>
      </c>
      <c r="S207" s="91" t="s">
        <v>114</v>
      </c>
      <c r="T207" s="95"/>
      <c r="U207" s="160"/>
      <c r="V207" s="160"/>
    </row>
    <row r="208" spans="1:22" ht="28" hidden="1">
      <c r="A208" s="223" t="s">
        <v>928</v>
      </c>
      <c r="B208" s="90" t="s">
        <v>135</v>
      </c>
      <c r="C208" s="91"/>
      <c r="D208" s="91" t="s">
        <v>135</v>
      </c>
      <c r="E208" s="26"/>
      <c r="F208" s="34"/>
      <c r="G208" s="285" t="s">
        <v>929</v>
      </c>
      <c r="H208" s="286"/>
      <c r="I208" s="92" t="s">
        <v>99</v>
      </c>
      <c r="J208" s="178" t="s">
        <v>930</v>
      </c>
      <c r="K208" s="91" t="s">
        <v>168</v>
      </c>
      <c r="L208" s="93">
        <v>255</v>
      </c>
      <c r="M208" s="93" t="s">
        <v>114</v>
      </c>
      <c r="N208" s="159" t="s">
        <v>114</v>
      </c>
      <c r="O208" s="95" t="s">
        <v>388</v>
      </c>
      <c r="P208" s="95" t="s">
        <v>114</v>
      </c>
      <c r="Q208" s="91" t="s">
        <v>114</v>
      </c>
      <c r="R208" s="91" t="s">
        <v>114</v>
      </c>
      <c r="S208" s="91" t="s">
        <v>114</v>
      </c>
      <c r="T208" s="95"/>
      <c r="U208" s="160"/>
      <c r="V208" s="160"/>
    </row>
    <row r="209" spans="1:22" ht="28" hidden="1">
      <c r="A209" s="223" t="s">
        <v>931</v>
      </c>
      <c r="B209" s="90" t="s">
        <v>135</v>
      </c>
      <c r="C209" s="91"/>
      <c r="D209" s="91" t="s">
        <v>135</v>
      </c>
      <c r="E209" s="26"/>
      <c r="F209" s="34"/>
      <c r="G209" s="102" t="s">
        <v>932</v>
      </c>
      <c r="H209" s="100"/>
      <c r="I209" s="92" t="s">
        <v>99</v>
      </c>
      <c r="J209" s="178" t="s">
        <v>933</v>
      </c>
      <c r="K209" s="91" t="s">
        <v>168</v>
      </c>
      <c r="L209" s="93">
        <v>255</v>
      </c>
      <c r="M209" s="93" t="s">
        <v>114</v>
      </c>
      <c r="N209" s="159" t="s">
        <v>114</v>
      </c>
      <c r="O209" s="95" t="s">
        <v>767</v>
      </c>
      <c r="P209" s="95" t="s">
        <v>114</v>
      </c>
      <c r="Q209" s="91" t="s">
        <v>114</v>
      </c>
      <c r="R209" s="91" t="s">
        <v>114</v>
      </c>
      <c r="S209" s="91" t="s">
        <v>114</v>
      </c>
      <c r="T209" s="95"/>
      <c r="U209" s="160"/>
      <c r="V209" s="160"/>
    </row>
    <row r="210" spans="1:22" ht="28" hidden="1">
      <c r="A210" s="223" t="s">
        <v>934</v>
      </c>
      <c r="B210" s="90" t="s">
        <v>135</v>
      </c>
      <c r="C210" s="91"/>
      <c r="D210" s="91" t="s">
        <v>135</v>
      </c>
      <c r="E210" s="26"/>
      <c r="F210" s="34"/>
      <c r="G210" s="102" t="s">
        <v>935</v>
      </c>
      <c r="H210" s="100"/>
      <c r="I210" s="92" t="s">
        <v>99</v>
      </c>
      <c r="J210" s="178" t="s">
        <v>936</v>
      </c>
      <c r="K210" s="91" t="s">
        <v>168</v>
      </c>
      <c r="L210" s="93">
        <v>10</v>
      </c>
      <c r="M210" s="93" t="s">
        <v>114</v>
      </c>
      <c r="N210" s="159" t="s">
        <v>114</v>
      </c>
      <c r="O210" s="95" t="s">
        <v>399</v>
      </c>
      <c r="P210" s="95" t="s">
        <v>400</v>
      </c>
      <c r="Q210" s="91" t="s">
        <v>114</v>
      </c>
      <c r="R210" s="91" t="s">
        <v>114</v>
      </c>
      <c r="S210" s="91" t="s">
        <v>114</v>
      </c>
      <c r="T210" s="95"/>
      <c r="U210" s="160"/>
      <c r="V210" s="160"/>
    </row>
    <row r="211" spans="1:22" ht="28" hidden="1">
      <c r="A211" s="223" t="s">
        <v>937</v>
      </c>
      <c r="B211" s="90" t="s">
        <v>135</v>
      </c>
      <c r="C211" s="91"/>
      <c r="D211" s="91" t="s">
        <v>135</v>
      </c>
      <c r="E211" s="26"/>
      <c r="F211" s="34"/>
      <c r="G211" s="100" t="s">
        <v>938</v>
      </c>
      <c r="H211" s="135"/>
      <c r="I211" s="92" t="s">
        <v>99</v>
      </c>
      <c r="J211" s="178" t="s">
        <v>939</v>
      </c>
      <c r="K211" s="91" t="s">
        <v>168</v>
      </c>
      <c r="L211" s="93">
        <v>255</v>
      </c>
      <c r="M211" s="93" t="s">
        <v>114</v>
      </c>
      <c r="N211" s="159" t="s">
        <v>114</v>
      </c>
      <c r="O211" s="95" t="s">
        <v>404</v>
      </c>
      <c r="P211" s="95" t="s">
        <v>405</v>
      </c>
      <c r="Q211" s="91" t="s">
        <v>114</v>
      </c>
      <c r="R211" s="91" t="s">
        <v>114</v>
      </c>
      <c r="S211" s="91" t="s">
        <v>114</v>
      </c>
      <c r="T211" s="95"/>
      <c r="U211" s="160"/>
      <c r="V211" s="160"/>
    </row>
    <row r="212" spans="1:22" ht="44.15" hidden="1" customHeight="1">
      <c r="A212" s="223" t="s">
        <v>940</v>
      </c>
      <c r="B212" s="90" t="s">
        <v>97</v>
      </c>
      <c r="C212" s="91"/>
      <c r="D212" s="91" t="s">
        <v>97</v>
      </c>
      <c r="E212" s="26"/>
      <c r="F212" s="37"/>
      <c r="G212" s="100" t="s">
        <v>941</v>
      </c>
      <c r="H212" s="100"/>
      <c r="I212" s="92" t="s">
        <v>99</v>
      </c>
      <c r="J212" s="91" t="s">
        <v>942</v>
      </c>
      <c r="K212" s="91" t="s">
        <v>120</v>
      </c>
      <c r="L212" s="93">
        <v>2</v>
      </c>
      <c r="M212" s="93" t="s">
        <v>409</v>
      </c>
      <c r="N212" s="159" t="s">
        <v>114</v>
      </c>
      <c r="O212" s="95" t="s">
        <v>410</v>
      </c>
      <c r="P212" s="95" t="s">
        <v>411</v>
      </c>
      <c r="Q212" s="91" t="s">
        <v>609</v>
      </c>
      <c r="R212" s="91" t="s">
        <v>114</v>
      </c>
      <c r="S212" s="91"/>
      <c r="T212" s="95"/>
      <c r="U212" s="160"/>
      <c r="V212" s="160"/>
    </row>
    <row r="213" spans="1:22" ht="28" hidden="1">
      <c r="A213" s="97" t="s">
        <v>943</v>
      </c>
      <c r="B213" s="90" t="s">
        <v>135</v>
      </c>
      <c r="C213" s="91"/>
      <c r="D213" s="91" t="s">
        <v>135</v>
      </c>
      <c r="E213" s="26"/>
      <c r="F213" s="214" t="s">
        <v>944</v>
      </c>
      <c r="G213" s="217"/>
      <c r="H213" s="217"/>
      <c r="I213" s="92" t="s">
        <v>99</v>
      </c>
      <c r="J213" s="178" t="s">
        <v>945</v>
      </c>
      <c r="K213" s="91"/>
      <c r="L213" s="93"/>
      <c r="M213" s="93"/>
      <c r="N213" s="95"/>
      <c r="O213" s="95"/>
      <c r="P213" s="92"/>
      <c r="Q213" s="91"/>
      <c r="R213" s="91"/>
      <c r="S213" s="91"/>
      <c r="T213" s="93"/>
      <c r="U213" s="160"/>
      <c r="V213" s="160"/>
    </row>
    <row r="214" spans="1:22" ht="28" hidden="1">
      <c r="A214" s="223" t="s">
        <v>946</v>
      </c>
      <c r="B214" s="90" t="s">
        <v>135</v>
      </c>
      <c r="C214" s="91"/>
      <c r="D214" s="91" t="s">
        <v>135</v>
      </c>
      <c r="E214" s="26"/>
      <c r="F214" s="34"/>
      <c r="G214" s="100" t="s">
        <v>947</v>
      </c>
      <c r="H214" s="100"/>
      <c r="I214" s="92" t="s">
        <v>99</v>
      </c>
      <c r="J214" s="178" t="s">
        <v>948</v>
      </c>
      <c r="K214" s="91" t="s">
        <v>168</v>
      </c>
      <c r="L214" s="93">
        <v>100</v>
      </c>
      <c r="M214" s="93"/>
      <c r="N214" s="159"/>
      <c r="O214" s="95" t="s">
        <v>421</v>
      </c>
      <c r="P214" s="95" t="s">
        <v>422</v>
      </c>
      <c r="Q214" s="91"/>
      <c r="R214" s="91"/>
      <c r="S214" s="91"/>
      <c r="T214" s="95"/>
      <c r="U214" s="160"/>
      <c r="V214" s="160"/>
    </row>
    <row r="215" spans="1:22" ht="28" hidden="1">
      <c r="A215" s="223" t="s">
        <v>949</v>
      </c>
      <c r="B215" s="90" t="s">
        <v>135</v>
      </c>
      <c r="C215" s="91"/>
      <c r="D215" s="91" t="s">
        <v>135</v>
      </c>
      <c r="E215" s="26"/>
      <c r="F215" s="35"/>
      <c r="G215" s="100" t="s">
        <v>950</v>
      </c>
      <c r="H215" s="100"/>
      <c r="I215" s="92" t="s">
        <v>99</v>
      </c>
      <c r="J215" s="178" t="s">
        <v>951</v>
      </c>
      <c r="K215" s="91" t="s">
        <v>168</v>
      </c>
      <c r="L215" s="93">
        <v>15</v>
      </c>
      <c r="M215" s="93"/>
      <c r="N215" s="159"/>
      <c r="O215" s="95" t="s">
        <v>426</v>
      </c>
      <c r="P215" s="95" t="s">
        <v>114</v>
      </c>
      <c r="Q215" s="91"/>
      <c r="R215" s="91"/>
      <c r="S215" s="91"/>
      <c r="T215" s="95"/>
      <c r="U215" s="160"/>
      <c r="V215" s="160"/>
    </row>
    <row r="216" spans="1:22" ht="28" hidden="1">
      <c r="A216" s="223" t="s">
        <v>952</v>
      </c>
      <c r="B216" s="90" t="s">
        <v>135</v>
      </c>
      <c r="C216" s="91"/>
      <c r="D216" s="91" t="s">
        <v>135</v>
      </c>
      <c r="E216" s="28"/>
      <c r="F216" s="34"/>
      <c r="G216" s="100" t="s">
        <v>953</v>
      </c>
      <c r="H216" s="100"/>
      <c r="I216" s="92" t="s">
        <v>99</v>
      </c>
      <c r="J216" s="179" t="s">
        <v>954</v>
      </c>
      <c r="K216" s="91" t="s">
        <v>168</v>
      </c>
      <c r="L216" s="93">
        <v>50</v>
      </c>
      <c r="M216" s="93"/>
      <c r="N216" s="159"/>
      <c r="O216" s="95" t="s">
        <v>430</v>
      </c>
      <c r="P216" s="95" t="s">
        <v>114</v>
      </c>
      <c r="Q216" s="91"/>
      <c r="R216" s="91"/>
      <c r="S216" s="91"/>
      <c r="T216" s="95"/>
      <c r="U216" s="160"/>
      <c r="V216" s="160"/>
    </row>
    <row r="217" spans="1:22" ht="28" hidden="1">
      <c r="A217" s="89" t="s">
        <v>955</v>
      </c>
      <c r="B217" s="90" t="s">
        <v>135</v>
      </c>
      <c r="C217" s="91"/>
      <c r="D217" s="91" t="s">
        <v>135</v>
      </c>
      <c r="E217" s="23" t="s">
        <v>956</v>
      </c>
      <c r="F217" s="219"/>
      <c r="G217" s="96"/>
      <c r="H217" s="216"/>
      <c r="I217" s="92" t="s">
        <v>99</v>
      </c>
      <c r="J217" s="179" t="s">
        <v>957</v>
      </c>
      <c r="K217" s="91"/>
      <c r="L217" s="93"/>
      <c r="M217" s="93"/>
      <c r="N217" s="95"/>
      <c r="O217" s="92" t="s">
        <v>958</v>
      </c>
      <c r="P217" s="92"/>
      <c r="Q217" s="91"/>
      <c r="R217" s="91"/>
      <c r="S217" s="91"/>
      <c r="T217" s="93"/>
      <c r="U217" s="160"/>
      <c r="V217" s="160"/>
    </row>
    <row r="218" spans="1:22" ht="28" hidden="1">
      <c r="A218" s="97" t="s">
        <v>959</v>
      </c>
      <c r="B218" s="90" t="s">
        <v>97</v>
      </c>
      <c r="C218" s="91"/>
      <c r="D218" s="91" t="s">
        <v>97</v>
      </c>
      <c r="E218" s="26"/>
      <c r="F218" s="98" t="s">
        <v>960</v>
      </c>
      <c r="G218" s="205"/>
      <c r="H218" s="213"/>
      <c r="I218" s="92" t="s">
        <v>99</v>
      </c>
      <c r="J218" s="179" t="s">
        <v>961</v>
      </c>
      <c r="K218" s="91" t="s">
        <v>168</v>
      </c>
      <c r="L218" s="93">
        <v>99</v>
      </c>
      <c r="M218" s="93" t="s">
        <v>114</v>
      </c>
      <c r="N218" s="159" t="s">
        <v>114</v>
      </c>
      <c r="O218" s="95"/>
      <c r="P218" s="95" t="s">
        <v>439</v>
      </c>
      <c r="Q218" s="91"/>
      <c r="R218" s="91"/>
      <c r="S218" s="91"/>
      <c r="T218" s="95"/>
      <c r="U218" s="160"/>
      <c r="V218" s="160"/>
    </row>
    <row r="219" spans="1:22" ht="68.150000000000006" hidden="1" customHeight="1">
      <c r="A219" s="97" t="s">
        <v>962</v>
      </c>
      <c r="B219" s="90" t="s">
        <v>135</v>
      </c>
      <c r="C219" s="91"/>
      <c r="D219" s="91" t="s">
        <v>135</v>
      </c>
      <c r="E219" s="26"/>
      <c r="F219" s="98" t="s">
        <v>963</v>
      </c>
      <c r="G219" s="205"/>
      <c r="H219" s="213"/>
      <c r="I219" s="92" t="s">
        <v>99</v>
      </c>
      <c r="J219" s="179" t="s">
        <v>964</v>
      </c>
      <c r="K219" s="91" t="s">
        <v>120</v>
      </c>
      <c r="L219" s="93">
        <v>3</v>
      </c>
      <c r="M219" s="93" t="s">
        <v>545</v>
      </c>
      <c r="N219" s="159" t="s">
        <v>965</v>
      </c>
      <c r="O219" s="95"/>
      <c r="P219" s="95" t="s">
        <v>546</v>
      </c>
      <c r="Q219" s="91"/>
      <c r="R219" s="91"/>
      <c r="S219" s="91"/>
      <c r="T219" s="95"/>
      <c r="U219" s="160"/>
      <c r="V219" s="160"/>
    </row>
    <row r="220" spans="1:22" ht="28" hidden="1">
      <c r="A220" s="97" t="s">
        <v>966</v>
      </c>
      <c r="B220" s="90" t="s">
        <v>135</v>
      </c>
      <c r="C220" s="91"/>
      <c r="D220" s="91" t="s">
        <v>135</v>
      </c>
      <c r="E220" s="26"/>
      <c r="F220" s="98" t="s">
        <v>967</v>
      </c>
      <c r="G220" s="205"/>
      <c r="H220" s="213"/>
      <c r="I220" s="92" t="s">
        <v>99</v>
      </c>
      <c r="J220" s="179" t="s">
        <v>968</v>
      </c>
      <c r="K220" s="91" t="s">
        <v>168</v>
      </c>
      <c r="L220" s="93">
        <v>99</v>
      </c>
      <c r="M220" s="93" t="s">
        <v>114</v>
      </c>
      <c r="N220" s="159" t="s">
        <v>114</v>
      </c>
      <c r="O220" s="92" t="s">
        <v>969</v>
      </c>
      <c r="P220" s="95" t="s">
        <v>722</v>
      </c>
      <c r="Q220" s="91"/>
      <c r="R220" s="91"/>
      <c r="S220" s="91"/>
      <c r="T220" s="95"/>
      <c r="U220" s="160"/>
      <c r="V220" s="160"/>
    </row>
    <row r="221" spans="1:22" ht="28" hidden="1">
      <c r="A221" s="97" t="s">
        <v>970</v>
      </c>
      <c r="B221" s="90" t="s">
        <v>228</v>
      </c>
      <c r="C221" s="91"/>
      <c r="D221" s="91" t="s">
        <v>228</v>
      </c>
      <c r="E221" s="26"/>
      <c r="F221" s="214" t="s">
        <v>971</v>
      </c>
      <c r="G221" s="205"/>
      <c r="H221" s="213"/>
      <c r="I221" s="92" t="s">
        <v>99</v>
      </c>
      <c r="J221" s="179" t="s">
        <v>972</v>
      </c>
      <c r="K221" s="91" t="s">
        <v>101</v>
      </c>
      <c r="L221" s="93">
        <v>100</v>
      </c>
      <c r="M221" s="93" t="s">
        <v>114</v>
      </c>
      <c r="N221" s="159" t="s">
        <v>114</v>
      </c>
      <c r="O221" s="92" t="s">
        <v>973</v>
      </c>
      <c r="P221" s="95"/>
      <c r="Q221" s="91" t="s">
        <v>556</v>
      </c>
      <c r="R221" s="91"/>
      <c r="S221" s="91"/>
      <c r="T221" s="95"/>
      <c r="U221" s="160"/>
      <c r="V221" s="160"/>
    </row>
    <row r="222" spans="1:22" ht="28" hidden="1">
      <c r="A222" s="223" t="s">
        <v>974</v>
      </c>
      <c r="B222" s="90" t="s">
        <v>97</v>
      </c>
      <c r="C222" s="91"/>
      <c r="D222" s="91" t="s">
        <v>97</v>
      </c>
      <c r="E222" s="26"/>
      <c r="F222" s="37"/>
      <c r="G222" s="100" t="s">
        <v>215</v>
      </c>
      <c r="H222" s="135"/>
      <c r="I222" s="92" t="s">
        <v>99</v>
      </c>
      <c r="J222" s="179" t="s">
        <v>975</v>
      </c>
      <c r="K222" s="91" t="s">
        <v>101</v>
      </c>
      <c r="L222" s="93">
        <v>4</v>
      </c>
      <c r="M222" s="93" t="s">
        <v>308</v>
      </c>
      <c r="N222" s="159" t="s">
        <v>318</v>
      </c>
      <c r="O222" s="95"/>
      <c r="P222" s="95"/>
      <c r="Q222" s="91"/>
      <c r="R222" s="91"/>
      <c r="S222" s="91"/>
      <c r="T222" s="95"/>
      <c r="U222" s="160"/>
      <c r="V222" s="160"/>
    </row>
    <row r="223" spans="1:22" ht="42" hidden="1">
      <c r="A223" s="97" t="s">
        <v>976</v>
      </c>
      <c r="B223" s="90" t="s">
        <v>135</v>
      </c>
      <c r="C223" s="91"/>
      <c r="D223" s="91" t="s">
        <v>135</v>
      </c>
      <c r="E223" s="26"/>
      <c r="F223" s="214" t="s">
        <v>977</v>
      </c>
      <c r="G223" s="205"/>
      <c r="H223" s="213"/>
      <c r="I223" s="92" t="s">
        <v>99</v>
      </c>
      <c r="J223" s="179" t="s">
        <v>978</v>
      </c>
      <c r="K223" s="91" t="s">
        <v>101</v>
      </c>
      <c r="L223" s="93">
        <v>9</v>
      </c>
      <c r="M223" s="93"/>
      <c r="N223" s="159"/>
      <c r="O223" s="92" t="s">
        <v>979</v>
      </c>
      <c r="P223" s="95" t="s">
        <v>329</v>
      </c>
      <c r="Q223" s="91" t="s">
        <v>733</v>
      </c>
      <c r="R223" s="91"/>
      <c r="S223" s="91"/>
      <c r="T223" s="95"/>
      <c r="U223" s="160"/>
      <c r="V223" s="160"/>
    </row>
    <row r="224" spans="1:22" ht="28" hidden="1">
      <c r="A224" s="223" t="s">
        <v>980</v>
      </c>
      <c r="B224" s="90" t="s">
        <v>97</v>
      </c>
      <c r="C224" s="91"/>
      <c r="D224" s="91" t="s">
        <v>97</v>
      </c>
      <c r="E224" s="26"/>
      <c r="F224" s="31"/>
      <c r="G224" s="100" t="s">
        <v>215</v>
      </c>
      <c r="H224" s="135"/>
      <c r="I224" s="92" t="s">
        <v>99</v>
      </c>
      <c r="J224" s="179" t="s">
        <v>981</v>
      </c>
      <c r="K224" s="91" t="s">
        <v>101</v>
      </c>
      <c r="L224" s="93">
        <v>4</v>
      </c>
      <c r="M224" s="93" t="s">
        <v>308</v>
      </c>
      <c r="N224" s="159" t="s">
        <v>338</v>
      </c>
      <c r="O224" s="180"/>
      <c r="P224" s="180"/>
      <c r="Q224" s="181"/>
      <c r="R224" s="181"/>
      <c r="S224" s="181"/>
      <c r="T224" s="180"/>
      <c r="U224" s="160"/>
      <c r="V224" s="160"/>
    </row>
    <row r="225" spans="1:22" ht="70" hidden="1">
      <c r="A225" s="97" t="s">
        <v>982</v>
      </c>
      <c r="B225" s="90" t="s">
        <v>135</v>
      </c>
      <c r="C225" s="91"/>
      <c r="D225" s="91" t="s">
        <v>135</v>
      </c>
      <c r="E225" s="26"/>
      <c r="F225" s="214" t="s">
        <v>983</v>
      </c>
      <c r="G225" s="83"/>
      <c r="H225" s="211"/>
      <c r="I225" s="92" t="s">
        <v>99</v>
      </c>
      <c r="J225" s="179" t="s">
        <v>984</v>
      </c>
      <c r="K225" s="91" t="s">
        <v>101</v>
      </c>
      <c r="L225" s="93">
        <v>15</v>
      </c>
      <c r="M225" s="93" t="s">
        <v>409</v>
      </c>
      <c r="N225" s="159" t="s">
        <v>114</v>
      </c>
      <c r="O225" s="92" t="s">
        <v>985</v>
      </c>
      <c r="P225" s="95" t="s">
        <v>343</v>
      </c>
      <c r="Q225" s="91"/>
      <c r="R225" s="91"/>
      <c r="S225" s="91"/>
      <c r="T225" s="95"/>
      <c r="U225" s="160"/>
      <c r="V225" s="160"/>
    </row>
    <row r="226" spans="1:22" ht="28" hidden="1">
      <c r="A226" s="223" t="s">
        <v>986</v>
      </c>
      <c r="B226" s="90" t="s">
        <v>97</v>
      </c>
      <c r="C226" s="91"/>
      <c r="D226" s="91" t="s">
        <v>97</v>
      </c>
      <c r="E226" s="26"/>
      <c r="F226" s="37"/>
      <c r="G226" s="100" t="s">
        <v>983</v>
      </c>
      <c r="H226" s="135"/>
      <c r="I226" s="92" t="s">
        <v>99</v>
      </c>
      <c r="J226" s="179" t="s">
        <v>987</v>
      </c>
      <c r="K226" s="91" t="s">
        <v>120</v>
      </c>
      <c r="L226" s="93">
        <v>3</v>
      </c>
      <c r="M226" s="91" t="s">
        <v>480</v>
      </c>
      <c r="N226" s="159"/>
      <c r="O226" s="180"/>
      <c r="P226" s="180"/>
      <c r="Q226" s="181"/>
      <c r="R226" s="181"/>
      <c r="S226" s="181"/>
      <c r="T226" s="180"/>
      <c r="U226" s="160"/>
      <c r="V226" s="160"/>
    </row>
    <row r="227" spans="1:22" ht="28" hidden="1">
      <c r="A227" s="97" t="s">
        <v>988</v>
      </c>
      <c r="B227" s="90" t="s">
        <v>135</v>
      </c>
      <c r="C227" s="91"/>
      <c r="D227" s="91" t="s">
        <v>135</v>
      </c>
      <c r="E227" s="26"/>
      <c r="F227" s="214" t="s">
        <v>989</v>
      </c>
      <c r="G227" s="205"/>
      <c r="H227" s="213"/>
      <c r="I227" s="92" t="s">
        <v>99</v>
      </c>
      <c r="J227" s="179" t="s">
        <v>990</v>
      </c>
      <c r="K227" s="91" t="s">
        <v>101</v>
      </c>
      <c r="L227" s="93">
        <v>50</v>
      </c>
      <c r="M227" s="93" t="s">
        <v>114</v>
      </c>
      <c r="N227" s="159" t="s">
        <v>114</v>
      </c>
      <c r="O227" s="95" t="s">
        <v>747</v>
      </c>
      <c r="P227" s="95" t="s">
        <v>114</v>
      </c>
      <c r="Q227" s="91" t="s">
        <v>114</v>
      </c>
      <c r="R227" s="91"/>
      <c r="S227" s="91"/>
      <c r="T227" s="95"/>
      <c r="U227" s="160"/>
      <c r="V227" s="160"/>
    </row>
    <row r="228" spans="1:22" ht="28" hidden="1">
      <c r="A228" s="223" t="s">
        <v>991</v>
      </c>
      <c r="B228" s="90" t="s">
        <v>97</v>
      </c>
      <c r="C228" s="91"/>
      <c r="D228" s="91" t="s">
        <v>97</v>
      </c>
      <c r="E228" s="26"/>
      <c r="F228" s="37"/>
      <c r="G228" s="100" t="s">
        <v>992</v>
      </c>
      <c r="H228" s="135"/>
      <c r="I228" s="92" t="s">
        <v>99</v>
      </c>
      <c r="J228" s="179" t="s">
        <v>993</v>
      </c>
      <c r="K228" s="91" t="s">
        <v>101</v>
      </c>
      <c r="L228" s="93">
        <v>4</v>
      </c>
      <c r="M228" s="93" t="s">
        <v>308</v>
      </c>
      <c r="N228" s="159"/>
      <c r="O228" s="180"/>
      <c r="P228" s="180"/>
      <c r="Q228" s="181"/>
      <c r="R228" s="181"/>
      <c r="S228" s="181"/>
      <c r="T228" s="180"/>
      <c r="U228" s="160"/>
      <c r="V228" s="160"/>
    </row>
    <row r="229" spans="1:22" ht="28" hidden="1">
      <c r="A229" s="97" t="s">
        <v>994</v>
      </c>
      <c r="B229" s="90" t="s">
        <v>135</v>
      </c>
      <c r="C229" s="91"/>
      <c r="D229" s="91" t="s">
        <v>135</v>
      </c>
      <c r="E229" s="26"/>
      <c r="F229" s="137" t="s">
        <v>995</v>
      </c>
      <c r="G229" s="101"/>
      <c r="H229" s="101"/>
      <c r="I229" s="92" t="s">
        <v>99</v>
      </c>
      <c r="J229" s="179" t="s">
        <v>996</v>
      </c>
      <c r="K229" s="91"/>
      <c r="L229" s="93"/>
      <c r="M229" s="93"/>
      <c r="N229" s="95"/>
      <c r="O229" s="95"/>
      <c r="P229" s="92"/>
      <c r="Q229" s="91"/>
      <c r="R229" s="91"/>
      <c r="S229" s="91"/>
      <c r="T229" s="93"/>
      <c r="U229" s="160"/>
      <c r="V229" s="160"/>
    </row>
    <row r="230" spans="1:22" ht="28" hidden="1">
      <c r="A230" s="223" t="s">
        <v>997</v>
      </c>
      <c r="B230" s="90" t="s">
        <v>135</v>
      </c>
      <c r="C230" s="91"/>
      <c r="D230" s="91" t="s">
        <v>135</v>
      </c>
      <c r="E230" s="26"/>
      <c r="F230" s="34"/>
      <c r="G230" s="100" t="s">
        <v>998</v>
      </c>
      <c r="H230" s="135"/>
      <c r="I230" s="92" t="s">
        <v>99</v>
      </c>
      <c r="J230" s="179" t="s">
        <v>999</v>
      </c>
      <c r="K230" s="91" t="s">
        <v>168</v>
      </c>
      <c r="L230" s="93">
        <v>255</v>
      </c>
      <c r="M230" s="93" t="s">
        <v>114</v>
      </c>
      <c r="N230" s="159" t="s">
        <v>114</v>
      </c>
      <c r="O230" s="95" t="s">
        <v>383</v>
      </c>
      <c r="P230" s="95" t="s">
        <v>384</v>
      </c>
      <c r="Q230" s="91" t="s">
        <v>114</v>
      </c>
      <c r="R230" s="91"/>
      <c r="S230" s="91"/>
      <c r="T230" s="95"/>
      <c r="U230" s="160"/>
      <c r="V230" s="160"/>
    </row>
    <row r="231" spans="1:22" ht="28" hidden="1">
      <c r="A231" s="223" t="s">
        <v>1000</v>
      </c>
      <c r="B231" s="90" t="s">
        <v>135</v>
      </c>
      <c r="C231" s="91"/>
      <c r="D231" s="91" t="s">
        <v>135</v>
      </c>
      <c r="E231" s="26"/>
      <c r="F231" s="34"/>
      <c r="G231" s="100" t="s">
        <v>1001</v>
      </c>
      <c r="H231" s="135"/>
      <c r="I231" s="92" t="s">
        <v>99</v>
      </c>
      <c r="J231" s="179" t="s">
        <v>1002</v>
      </c>
      <c r="K231" s="91" t="s">
        <v>168</v>
      </c>
      <c r="L231" s="93">
        <v>255</v>
      </c>
      <c r="M231" s="93" t="s">
        <v>114</v>
      </c>
      <c r="N231" s="159" t="s">
        <v>114</v>
      </c>
      <c r="O231" s="95" t="s">
        <v>388</v>
      </c>
      <c r="P231" s="95" t="s">
        <v>114</v>
      </c>
      <c r="Q231" s="91" t="s">
        <v>114</v>
      </c>
      <c r="R231" s="91"/>
      <c r="S231" s="91"/>
      <c r="T231" s="95"/>
      <c r="U231" s="160"/>
      <c r="V231" s="160"/>
    </row>
    <row r="232" spans="1:22" ht="28" hidden="1">
      <c r="A232" s="223" t="s">
        <v>1003</v>
      </c>
      <c r="B232" s="90" t="s">
        <v>135</v>
      </c>
      <c r="C232" s="91"/>
      <c r="D232" s="91" t="s">
        <v>135</v>
      </c>
      <c r="E232" s="26"/>
      <c r="F232" s="34"/>
      <c r="G232" s="100" t="s">
        <v>1004</v>
      </c>
      <c r="H232" s="135"/>
      <c r="I232" s="92" t="s">
        <v>99</v>
      </c>
      <c r="J232" s="179" t="s">
        <v>1005</v>
      </c>
      <c r="K232" s="91" t="s">
        <v>168</v>
      </c>
      <c r="L232" s="93">
        <v>255</v>
      </c>
      <c r="M232" s="93" t="s">
        <v>114</v>
      </c>
      <c r="N232" s="159" t="s">
        <v>114</v>
      </c>
      <c r="O232" s="95" t="s">
        <v>388</v>
      </c>
      <c r="P232" s="95" t="s">
        <v>114</v>
      </c>
      <c r="Q232" s="91" t="s">
        <v>114</v>
      </c>
      <c r="R232" s="91"/>
      <c r="S232" s="91"/>
      <c r="T232" s="95"/>
      <c r="U232" s="160"/>
      <c r="V232" s="160"/>
    </row>
    <row r="233" spans="1:22" ht="28" hidden="1">
      <c r="A233" s="223" t="s">
        <v>1006</v>
      </c>
      <c r="B233" s="90" t="s">
        <v>135</v>
      </c>
      <c r="C233" s="91"/>
      <c r="D233" s="91" t="s">
        <v>135</v>
      </c>
      <c r="E233" s="26"/>
      <c r="F233" s="34"/>
      <c r="G233" s="100" t="s">
        <v>1007</v>
      </c>
      <c r="H233" s="135"/>
      <c r="I233" s="92" t="s">
        <v>99</v>
      </c>
      <c r="J233" s="179" t="s">
        <v>1008</v>
      </c>
      <c r="K233" s="91" t="s">
        <v>168</v>
      </c>
      <c r="L233" s="93">
        <v>255</v>
      </c>
      <c r="M233" s="93" t="s">
        <v>114</v>
      </c>
      <c r="N233" s="159" t="s">
        <v>114</v>
      </c>
      <c r="O233" s="95" t="s">
        <v>767</v>
      </c>
      <c r="P233" s="95" t="s">
        <v>114</v>
      </c>
      <c r="Q233" s="91" t="s">
        <v>114</v>
      </c>
      <c r="R233" s="91"/>
      <c r="S233" s="91"/>
      <c r="T233" s="95"/>
      <c r="U233" s="160"/>
      <c r="V233" s="160"/>
    </row>
    <row r="234" spans="1:22" ht="37" hidden="1" customHeight="1">
      <c r="A234" s="223" t="s">
        <v>1009</v>
      </c>
      <c r="B234" s="90" t="s">
        <v>135</v>
      </c>
      <c r="C234" s="91"/>
      <c r="D234" s="91" t="s">
        <v>135</v>
      </c>
      <c r="E234" s="26"/>
      <c r="F234" s="34"/>
      <c r="G234" s="100" t="s">
        <v>1010</v>
      </c>
      <c r="H234" s="135"/>
      <c r="I234" s="92" t="s">
        <v>99</v>
      </c>
      <c r="J234" s="179" t="s">
        <v>1011</v>
      </c>
      <c r="K234" s="91" t="s">
        <v>168</v>
      </c>
      <c r="L234" s="93">
        <v>10</v>
      </c>
      <c r="M234" s="93" t="s">
        <v>114</v>
      </c>
      <c r="N234" s="159" t="s">
        <v>114</v>
      </c>
      <c r="O234" s="95" t="s">
        <v>399</v>
      </c>
      <c r="P234" s="95" t="s">
        <v>400</v>
      </c>
      <c r="Q234" s="91" t="s">
        <v>114</v>
      </c>
      <c r="R234" s="91"/>
      <c r="S234" s="91"/>
      <c r="T234" s="95"/>
      <c r="U234" s="160"/>
      <c r="V234" s="160"/>
    </row>
    <row r="235" spans="1:22" ht="28" hidden="1">
      <c r="A235" s="223" t="s">
        <v>1012</v>
      </c>
      <c r="B235" s="90" t="s">
        <v>135</v>
      </c>
      <c r="C235" s="91"/>
      <c r="D235" s="91" t="s">
        <v>135</v>
      </c>
      <c r="E235" s="26"/>
      <c r="F235" s="34"/>
      <c r="G235" s="100" t="s">
        <v>1013</v>
      </c>
      <c r="H235" s="135"/>
      <c r="I235" s="92" t="s">
        <v>99</v>
      </c>
      <c r="J235" s="179" t="s">
        <v>1014</v>
      </c>
      <c r="K235" s="91" t="s">
        <v>168</v>
      </c>
      <c r="L235" s="93">
        <v>255</v>
      </c>
      <c r="M235" s="93" t="s">
        <v>114</v>
      </c>
      <c r="N235" s="159" t="s">
        <v>114</v>
      </c>
      <c r="O235" s="95" t="s">
        <v>404</v>
      </c>
      <c r="P235" s="95" t="s">
        <v>405</v>
      </c>
      <c r="Q235" s="91" t="s">
        <v>114</v>
      </c>
      <c r="R235" s="91"/>
      <c r="S235" s="91"/>
      <c r="T235" s="95"/>
      <c r="U235" s="160"/>
      <c r="V235" s="160"/>
    </row>
    <row r="236" spans="1:22" ht="56" hidden="1">
      <c r="A236" s="223" t="s">
        <v>1015</v>
      </c>
      <c r="B236" s="90" t="s">
        <v>97</v>
      </c>
      <c r="C236" s="91"/>
      <c r="D236" s="91" t="s">
        <v>97</v>
      </c>
      <c r="E236" s="26"/>
      <c r="F236" s="37"/>
      <c r="G236" s="100" t="s">
        <v>1016</v>
      </c>
      <c r="H236" s="135"/>
      <c r="I236" s="92" t="s">
        <v>99</v>
      </c>
      <c r="J236" s="179" t="s">
        <v>1017</v>
      </c>
      <c r="K236" s="91" t="s">
        <v>120</v>
      </c>
      <c r="L236" s="93">
        <v>2</v>
      </c>
      <c r="M236" s="93" t="s">
        <v>409</v>
      </c>
      <c r="N236" s="159" t="s">
        <v>114</v>
      </c>
      <c r="O236" s="95" t="s">
        <v>410</v>
      </c>
      <c r="P236" s="95" t="s">
        <v>411</v>
      </c>
      <c r="Q236" s="91" t="s">
        <v>609</v>
      </c>
      <c r="R236" s="91"/>
      <c r="S236" s="91"/>
      <c r="T236" s="95"/>
      <c r="U236" s="160"/>
      <c r="V236" s="160"/>
    </row>
    <row r="237" spans="1:22" ht="28" hidden="1">
      <c r="A237" s="97" t="s">
        <v>1018</v>
      </c>
      <c r="B237" s="90" t="s">
        <v>135</v>
      </c>
      <c r="C237" s="91"/>
      <c r="D237" s="91" t="s">
        <v>135</v>
      </c>
      <c r="E237" s="26"/>
      <c r="F237" s="137" t="s">
        <v>1019</v>
      </c>
      <c r="G237" s="217"/>
      <c r="H237" s="217"/>
      <c r="I237" s="92" t="s">
        <v>99</v>
      </c>
      <c r="J237" s="179" t="s">
        <v>1020</v>
      </c>
      <c r="K237" s="91"/>
      <c r="L237" s="93"/>
      <c r="M237" s="93"/>
      <c r="N237" s="95"/>
      <c r="O237" s="95"/>
      <c r="P237" s="92"/>
      <c r="Q237" s="91"/>
      <c r="R237" s="91"/>
      <c r="S237" s="91"/>
      <c r="T237" s="93"/>
      <c r="U237" s="160"/>
      <c r="V237" s="160"/>
    </row>
    <row r="238" spans="1:22" ht="28" hidden="1">
      <c r="A238" s="223" t="s">
        <v>1021</v>
      </c>
      <c r="B238" s="90" t="s">
        <v>135</v>
      </c>
      <c r="C238" s="91"/>
      <c r="D238" s="91" t="s">
        <v>135</v>
      </c>
      <c r="E238" s="26"/>
      <c r="F238" s="34"/>
      <c r="G238" s="100" t="s">
        <v>1022</v>
      </c>
      <c r="H238" s="135"/>
      <c r="I238" s="92" t="s">
        <v>99</v>
      </c>
      <c r="J238" s="179" t="s">
        <v>1023</v>
      </c>
      <c r="K238" s="91" t="s">
        <v>168</v>
      </c>
      <c r="L238" s="93">
        <v>100</v>
      </c>
      <c r="M238" s="93"/>
      <c r="N238" s="159"/>
      <c r="O238" s="95" t="s">
        <v>421</v>
      </c>
      <c r="P238" s="95" t="s">
        <v>422</v>
      </c>
      <c r="Q238" s="91"/>
      <c r="R238" s="91"/>
      <c r="S238" s="91"/>
      <c r="T238" s="95"/>
      <c r="U238" s="160"/>
      <c r="V238" s="160"/>
    </row>
    <row r="239" spans="1:22" ht="28" hidden="1">
      <c r="A239" s="223" t="s">
        <v>1024</v>
      </c>
      <c r="B239" s="90" t="s">
        <v>135</v>
      </c>
      <c r="C239" s="91"/>
      <c r="D239" s="91" t="s">
        <v>135</v>
      </c>
      <c r="E239" s="26"/>
      <c r="F239" s="35"/>
      <c r="G239" s="100" t="s">
        <v>1025</v>
      </c>
      <c r="H239" s="135"/>
      <c r="I239" s="92" t="s">
        <v>99</v>
      </c>
      <c r="J239" s="179" t="s">
        <v>1026</v>
      </c>
      <c r="K239" s="91" t="s">
        <v>168</v>
      </c>
      <c r="L239" s="93">
        <v>15</v>
      </c>
      <c r="M239" s="93"/>
      <c r="N239" s="159"/>
      <c r="O239" s="95" t="s">
        <v>426</v>
      </c>
      <c r="P239" s="95" t="s">
        <v>114</v>
      </c>
      <c r="Q239" s="91"/>
      <c r="R239" s="91"/>
      <c r="S239" s="91"/>
      <c r="T239" s="95"/>
      <c r="U239" s="160"/>
      <c r="V239" s="160"/>
    </row>
    <row r="240" spans="1:22" ht="28" hidden="1">
      <c r="A240" s="223" t="s">
        <v>1027</v>
      </c>
      <c r="B240" s="90" t="s">
        <v>135</v>
      </c>
      <c r="C240" s="91"/>
      <c r="D240" s="91" t="s">
        <v>135</v>
      </c>
      <c r="E240" s="26"/>
      <c r="F240" s="46"/>
      <c r="G240" s="100" t="s">
        <v>1028</v>
      </c>
      <c r="H240" s="135"/>
      <c r="I240" s="92" t="s">
        <v>99</v>
      </c>
      <c r="J240" s="179" t="s">
        <v>1029</v>
      </c>
      <c r="K240" s="91" t="s">
        <v>168</v>
      </c>
      <c r="L240" s="93">
        <v>50</v>
      </c>
      <c r="M240" s="93"/>
      <c r="N240" s="159"/>
      <c r="O240" s="95" t="s">
        <v>430</v>
      </c>
      <c r="P240" s="95" t="s">
        <v>114</v>
      </c>
      <c r="Q240" s="91"/>
      <c r="R240" s="91"/>
      <c r="S240" s="91"/>
      <c r="T240" s="95"/>
      <c r="U240" s="160"/>
      <c r="V240" s="160"/>
    </row>
    <row r="241" spans="1:22" ht="28">
      <c r="A241" s="89" t="s">
        <v>1030</v>
      </c>
      <c r="B241" s="90" t="s">
        <v>135</v>
      </c>
      <c r="C241" s="91" t="s">
        <v>135</v>
      </c>
      <c r="D241" s="91" t="s">
        <v>135</v>
      </c>
      <c r="E241" s="23" t="s">
        <v>1031</v>
      </c>
      <c r="F241" s="23"/>
      <c r="G241" s="23"/>
      <c r="H241" s="23"/>
      <c r="I241" s="92" t="s">
        <v>99</v>
      </c>
      <c r="J241" s="92" t="s">
        <v>1032</v>
      </c>
      <c r="K241" s="91"/>
      <c r="L241" s="93"/>
      <c r="M241" s="93"/>
      <c r="N241" s="93"/>
      <c r="O241" s="95" t="s">
        <v>1033</v>
      </c>
      <c r="P241" s="92" t="s">
        <v>114</v>
      </c>
      <c r="Q241" s="91" t="s">
        <v>1034</v>
      </c>
      <c r="R241" s="91"/>
      <c r="S241" s="91"/>
      <c r="T241" s="93"/>
      <c r="U241" s="160" t="s">
        <v>106</v>
      </c>
      <c r="V241" s="160"/>
    </row>
    <row r="242" spans="1:22" ht="28" hidden="1">
      <c r="A242" s="97" t="s">
        <v>1035</v>
      </c>
      <c r="B242" s="90" t="s">
        <v>97</v>
      </c>
      <c r="C242" s="91" t="s">
        <v>97</v>
      </c>
      <c r="D242" s="91" t="s">
        <v>97</v>
      </c>
      <c r="E242" s="26"/>
      <c r="F242" s="99" t="s">
        <v>1036</v>
      </c>
      <c r="G242" s="133"/>
      <c r="H242" s="133"/>
      <c r="I242" s="92" t="s">
        <v>99</v>
      </c>
      <c r="J242" s="92" t="s">
        <v>1037</v>
      </c>
      <c r="K242" s="91" t="s">
        <v>168</v>
      </c>
      <c r="L242" s="93">
        <v>255</v>
      </c>
      <c r="M242" s="93"/>
      <c r="N242" s="159"/>
      <c r="O242" s="95" t="s">
        <v>1038</v>
      </c>
      <c r="P242" s="95" t="s">
        <v>114</v>
      </c>
      <c r="Q242" s="91"/>
      <c r="R242" s="91"/>
      <c r="S242" s="91" t="s">
        <v>1039</v>
      </c>
      <c r="T242" s="95"/>
      <c r="U242" s="160"/>
      <c r="V242" s="160"/>
    </row>
    <row r="243" spans="1:22" ht="28">
      <c r="A243" s="97" t="s">
        <v>1040</v>
      </c>
      <c r="B243" s="90" t="s">
        <v>97</v>
      </c>
      <c r="C243" s="91" t="s">
        <v>97</v>
      </c>
      <c r="D243" s="91" t="s">
        <v>97</v>
      </c>
      <c r="E243" s="26"/>
      <c r="F243" s="137" t="s">
        <v>1041</v>
      </c>
      <c r="G243" s="99"/>
      <c r="H243" s="99"/>
      <c r="I243" s="92" t="s">
        <v>99</v>
      </c>
      <c r="J243" s="92" t="s">
        <v>1042</v>
      </c>
      <c r="K243" s="91" t="s">
        <v>101</v>
      </c>
      <c r="L243" s="93">
        <v>15</v>
      </c>
      <c r="M243" s="93" t="s">
        <v>1043</v>
      </c>
      <c r="N243" s="159"/>
      <c r="O243" s="95" t="s">
        <v>1044</v>
      </c>
      <c r="P243" s="95" t="s">
        <v>1045</v>
      </c>
      <c r="Q243" s="91" t="s">
        <v>1046</v>
      </c>
      <c r="R243" s="91"/>
      <c r="S243" s="91" t="s">
        <v>1047</v>
      </c>
      <c r="T243" s="95"/>
      <c r="U243" s="160" t="s">
        <v>106</v>
      </c>
      <c r="V243" s="160" t="s">
        <v>106</v>
      </c>
    </row>
    <row r="244" spans="1:22" ht="28">
      <c r="A244" s="97" t="s">
        <v>1048</v>
      </c>
      <c r="B244" s="90" t="s">
        <v>97</v>
      </c>
      <c r="C244" s="91" t="s">
        <v>97</v>
      </c>
      <c r="D244" s="91" t="s">
        <v>97</v>
      </c>
      <c r="E244" s="26"/>
      <c r="F244" s="31"/>
      <c r="G244" s="135" t="s">
        <v>1049</v>
      </c>
      <c r="H244" s="135"/>
      <c r="I244" s="92" t="s">
        <v>99</v>
      </c>
      <c r="J244" s="92" t="s">
        <v>1050</v>
      </c>
      <c r="K244" s="91" t="s">
        <v>120</v>
      </c>
      <c r="L244" s="93">
        <v>3</v>
      </c>
      <c r="M244" s="91" t="s">
        <v>480</v>
      </c>
      <c r="N244" s="159"/>
      <c r="O244" s="95"/>
      <c r="P244" s="95"/>
      <c r="Q244" s="91"/>
      <c r="R244" s="91"/>
      <c r="S244" s="91"/>
      <c r="T244" s="95"/>
      <c r="U244" s="160" t="s">
        <v>106</v>
      </c>
      <c r="V244" s="160"/>
    </row>
    <row r="245" spans="1:22" ht="74.150000000000006" hidden="1" customHeight="1">
      <c r="A245" s="97" t="s">
        <v>1051</v>
      </c>
      <c r="B245" s="90" t="s">
        <v>97</v>
      </c>
      <c r="C245" s="91" t="s">
        <v>97</v>
      </c>
      <c r="D245" s="91" t="s">
        <v>97</v>
      </c>
      <c r="E245" s="26"/>
      <c r="F245" s="137" t="s">
        <v>1052</v>
      </c>
      <c r="G245" s="99"/>
      <c r="H245" s="99"/>
      <c r="I245" s="92" t="s">
        <v>99</v>
      </c>
      <c r="J245" s="92" t="s">
        <v>1053</v>
      </c>
      <c r="K245" s="91"/>
      <c r="L245" s="93"/>
      <c r="M245" s="93"/>
      <c r="N245" s="93"/>
      <c r="O245" s="95" t="s">
        <v>1054</v>
      </c>
      <c r="P245" s="92" t="s">
        <v>1055</v>
      </c>
      <c r="Q245" s="91"/>
      <c r="R245" s="91"/>
      <c r="S245" s="91" t="s">
        <v>1056</v>
      </c>
      <c r="T245" s="93"/>
      <c r="U245" s="160"/>
      <c r="V245" s="160"/>
    </row>
    <row r="246" spans="1:22" ht="28" hidden="1">
      <c r="A246" s="223" t="s">
        <v>1057</v>
      </c>
      <c r="B246" s="90" t="s">
        <v>135</v>
      </c>
      <c r="C246" s="91" t="s">
        <v>135</v>
      </c>
      <c r="D246" s="91" t="s">
        <v>135</v>
      </c>
      <c r="E246" s="26"/>
      <c r="F246" s="34"/>
      <c r="G246" s="135" t="s">
        <v>1058</v>
      </c>
      <c r="H246" s="135"/>
      <c r="I246" s="92" t="s">
        <v>99</v>
      </c>
      <c r="J246" s="92" t="s">
        <v>1059</v>
      </c>
      <c r="K246" s="91" t="s">
        <v>168</v>
      </c>
      <c r="L246" s="93">
        <v>255</v>
      </c>
      <c r="M246" s="93"/>
      <c r="N246" s="159"/>
      <c r="O246" s="95" t="s">
        <v>383</v>
      </c>
      <c r="P246" s="95" t="s">
        <v>384</v>
      </c>
      <c r="Q246" s="91"/>
      <c r="R246" s="91"/>
      <c r="S246" s="91"/>
      <c r="T246" s="95"/>
      <c r="U246" s="160"/>
      <c r="V246" s="160"/>
    </row>
    <row r="247" spans="1:22" ht="28" hidden="1">
      <c r="A247" s="223" t="s">
        <v>1060</v>
      </c>
      <c r="B247" s="90" t="s">
        <v>135</v>
      </c>
      <c r="C247" s="91" t="s">
        <v>135</v>
      </c>
      <c r="D247" s="91" t="s">
        <v>135</v>
      </c>
      <c r="E247" s="26"/>
      <c r="F247" s="34"/>
      <c r="G247" s="135" t="s">
        <v>1061</v>
      </c>
      <c r="H247" s="135"/>
      <c r="I247" s="92" t="s">
        <v>99</v>
      </c>
      <c r="J247" s="92" t="s">
        <v>1062</v>
      </c>
      <c r="K247" s="91" t="s">
        <v>168</v>
      </c>
      <c r="L247" s="93">
        <v>255</v>
      </c>
      <c r="M247" s="91"/>
      <c r="N247" s="159"/>
      <c r="O247" s="95" t="s">
        <v>388</v>
      </c>
      <c r="P247" s="95" t="s">
        <v>114</v>
      </c>
      <c r="Q247" s="91"/>
      <c r="R247" s="91"/>
      <c r="S247" s="91"/>
      <c r="T247" s="95"/>
      <c r="U247" s="160"/>
      <c r="V247" s="160"/>
    </row>
    <row r="248" spans="1:22" ht="28" hidden="1">
      <c r="A248" s="223" t="s">
        <v>1063</v>
      </c>
      <c r="B248" s="90" t="s">
        <v>135</v>
      </c>
      <c r="C248" s="91" t="s">
        <v>135</v>
      </c>
      <c r="D248" s="91" t="s">
        <v>135</v>
      </c>
      <c r="E248" s="26"/>
      <c r="F248" s="34"/>
      <c r="G248" s="135" t="s">
        <v>1064</v>
      </c>
      <c r="H248" s="135"/>
      <c r="I248" s="92" t="s">
        <v>99</v>
      </c>
      <c r="J248" s="92" t="s">
        <v>1065</v>
      </c>
      <c r="K248" s="91" t="s">
        <v>168</v>
      </c>
      <c r="L248" s="93">
        <v>255</v>
      </c>
      <c r="M248" s="93"/>
      <c r="N248" s="159"/>
      <c r="O248" s="95" t="s">
        <v>388</v>
      </c>
      <c r="P248" s="95" t="s">
        <v>114</v>
      </c>
      <c r="Q248" s="91"/>
      <c r="R248" s="91"/>
      <c r="S248" s="91"/>
      <c r="T248" s="95"/>
      <c r="U248" s="160"/>
      <c r="V248" s="160"/>
    </row>
    <row r="249" spans="1:22" ht="28" hidden="1">
      <c r="A249" s="223" t="s">
        <v>1066</v>
      </c>
      <c r="B249" s="90" t="s">
        <v>135</v>
      </c>
      <c r="C249" s="91" t="s">
        <v>135</v>
      </c>
      <c r="D249" s="91" t="s">
        <v>135</v>
      </c>
      <c r="E249" s="26"/>
      <c r="F249" s="34"/>
      <c r="G249" s="135" t="s">
        <v>1067</v>
      </c>
      <c r="H249" s="135"/>
      <c r="I249" s="92" t="s">
        <v>99</v>
      </c>
      <c r="J249" s="92" t="s">
        <v>1068</v>
      </c>
      <c r="K249" s="91" t="s">
        <v>168</v>
      </c>
      <c r="L249" s="93">
        <v>255</v>
      </c>
      <c r="M249" s="93"/>
      <c r="N249" s="159"/>
      <c r="O249" s="95" t="s">
        <v>1069</v>
      </c>
      <c r="P249" s="95" t="s">
        <v>114</v>
      </c>
      <c r="Q249" s="91"/>
      <c r="R249" s="91"/>
      <c r="S249" s="91"/>
      <c r="T249" s="95"/>
      <c r="U249" s="160"/>
      <c r="V249" s="160"/>
    </row>
    <row r="250" spans="1:22" ht="28" hidden="1">
      <c r="A250" s="223" t="s">
        <v>1070</v>
      </c>
      <c r="B250" s="90" t="s">
        <v>135</v>
      </c>
      <c r="C250" s="91" t="s">
        <v>135</v>
      </c>
      <c r="D250" s="91" t="s">
        <v>135</v>
      </c>
      <c r="E250" s="26"/>
      <c r="F250" s="34"/>
      <c r="G250" s="135" t="s">
        <v>1071</v>
      </c>
      <c r="H250" s="135"/>
      <c r="I250" s="92" t="s">
        <v>99</v>
      </c>
      <c r="J250" s="92" t="s">
        <v>1072</v>
      </c>
      <c r="K250" s="91" t="s">
        <v>168</v>
      </c>
      <c r="L250" s="93">
        <v>10</v>
      </c>
      <c r="M250" s="91"/>
      <c r="N250" s="159"/>
      <c r="O250" s="95" t="s">
        <v>399</v>
      </c>
      <c r="P250" s="95" t="s">
        <v>400</v>
      </c>
      <c r="Q250" s="91"/>
      <c r="R250" s="91"/>
      <c r="S250" s="91"/>
      <c r="T250" s="95"/>
      <c r="U250" s="160"/>
      <c r="V250" s="160"/>
    </row>
    <row r="251" spans="1:22" ht="28" hidden="1">
      <c r="A251" s="223" t="s">
        <v>1073</v>
      </c>
      <c r="B251" s="90" t="s">
        <v>135</v>
      </c>
      <c r="C251" s="91" t="s">
        <v>135</v>
      </c>
      <c r="D251" s="91" t="s">
        <v>135</v>
      </c>
      <c r="E251" s="26"/>
      <c r="F251" s="34"/>
      <c r="G251" s="135" t="s">
        <v>1074</v>
      </c>
      <c r="H251" s="135"/>
      <c r="I251" s="92" t="s">
        <v>99</v>
      </c>
      <c r="J251" s="92" t="s">
        <v>1075</v>
      </c>
      <c r="K251" s="91" t="s">
        <v>168</v>
      </c>
      <c r="L251" s="93">
        <v>255</v>
      </c>
      <c r="M251" s="91"/>
      <c r="N251" s="159"/>
      <c r="O251" s="95" t="s">
        <v>404</v>
      </c>
      <c r="P251" s="95" t="s">
        <v>405</v>
      </c>
      <c r="Q251" s="91"/>
      <c r="R251" s="91"/>
      <c r="S251" s="91"/>
      <c r="T251" s="95"/>
      <c r="U251" s="160"/>
      <c r="V251" s="160"/>
    </row>
    <row r="252" spans="1:22" ht="63.65" hidden="1" customHeight="1">
      <c r="A252" s="223" t="s">
        <v>1076</v>
      </c>
      <c r="B252" s="90" t="s">
        <v>97</v>
      </c>
      <c r="C252" s="91" t="s">
        <v>97</v>
      </c>
      <c r="D252" s="91" t="s">
        <v>97</v>
      </c>
      <c r="E252" s="26"/>
      <c r="F252" s="34"/>
      <c r="G252" s="135" t="s">
        <v>1077</v>
      </c>
      <c r="H252" s="135"/>
      <c r="I252" s="92" t="s">
        <v>99</v>
      </c>
      <c r="J252" s="92" t="s">
        <v>1078</v>
      </c>
      <c r="K252" s="91" t="s">
        <v>120</v>
      </c>
      <c r="L252" s="93">
        <v>2</v>
      </c>
      <c r="M252" s="93" t="s">
        <v>409</v>
      </c>
      <c r="N252" s="159"/>
      <c r="O252" s="95" t="s">
        <v>410</v>
      </c>
      <c r="P252" s="95" t="s">
        <v>411</v>
      </c>
      <c r="Q252" s="91" t="s">
        <v>1079</v>
      </c>
      <c r="R252" s="91"/>
      <c r="S252" s="91" t="s">
        <v>1080</v>
      </c>
      <c r="T252" s="95"/>
      <c r="U252" s="160"/>
      <c r="V252" s="160"/>
    </row>
    <row r="253" spans="1:22" ht="28">
      <c r="A253" s="89" t="s">
        <v>1081</v>
      </c>
      <c r="B253" s="90" t="s">
        <v>135</v>
      </c>
      <c r="C253" s="91" t="s">
        <v>135</v>
      </c>
      <c r="D253" s="91" t="s">
        <v>135</v>
      </c>
      <c r="E253" s="27" t="s">
        <v>1082</v>
      </c>
      <c r="F253" s="209"/>
      <c r="G253" s="209"/>
      <c r="H253" s="209"/>
      <c r="I253" s="92" t="s">
        <v>99</v>
      </c>
      <c r="J253" s="92" t="s">
        <v>1083</v>
      </c>
      <c r="K253" s="91"/>
      <c r="L253" s="93"/>
      <c r="M253" s="93"/>
      <c r="N253" s="93"/>
      <c r="O253" s="95" t="s">
        <v>1084</v>
      </c>
      <c r="P253" s="92" t="s">
        <v>114</v>
      </c>
      <c r="Q253" s="91"/>
      <c r="R253" s="91"/>
      <c r="S253" s="91"/>
      <c r="T253" s="93"/>
      <c r="U253" s="160" t="s">
        <v>106</v>
      </c>
      <c r="V253" s="160"/>
    </row>
    <row r="254" spans="1:22" ht="28" hidden="1">
      <c r="A254" s="97" t="s">
        <v>1085</v>
      </c>
      <c r="B254" s="90" t="s">
        <v>135</v>
      </c>
      <c r="C254" s="91" t="s">
        <v>135</v>
      </c>
      <c r="D254" s="91" t="s">
        <v>135</v>
      </c>
      <c r="E254" s="47"/>
      <c r="F254" s="99" t="s">
        <v>1086</v>
      </c>
      <c r="G254" s="133"/>
      <c r="H254" s="134"/>
      <c r="I254" s="92" t="s">
        <v>99</v>
      </c>
      <c r="J254" s="92" t="s">
        <v>1087</v>
      </c>
      <c r="K254" s="91" t="s">
        <v>168</v>
      </c>
      <c r="L254" s="93">
        <v>100</v>
      </c>
      <c r="M254" s="93"/>
      <c r="N254" s="159"/>
      <c r="O254" s="95" t="s">
        <v>1088</v>
      </c>
      <c r="P254" s="95" t="s">
        <v>1089</v>
      </c>
      <c r="Q254" s="91"/>
      <c r="R254" s="91"/>
      <c r="S254" s="91"/>
      <c r="T254" s="95"/>
      <c r="U254" s="160"/>
      <c r="V254" s="160"/>
    </row>
    <row r="255" spans="1:22" ht="42" hidden="1">
      <c r="A255" s="97" t="s">
        <v>1090</v>
      </c>
      <c r="B255" s="90" t="s">
        <v>135</v>
      </c>
      <c r="C255" s="91" t="s">
        <v>135</v>
      </c>
      <c r="D255" s="91" t="s">
        <v>228</v>
      </c>
      <c r="E255" s="38"/>
      <c r="F255" s="137" t="s">
        <v>1091</v>
      </c>
      <c r="G255" s="133"/>
      <c r="H255" s="134"/>
      <c r="I255" s="92" t="s">
        <v>99</v>
      </c>
      <c r="J255" s="92" t="s">
        <v>1092</v>
      </c>
      <c r="K255" s="91" t="s">
        <v>101</v>
      </c>
      <c r="L255" s="93">
        <v>20</v>
      </c>
      <c r="M255" s="93"/>
      <c r="N255" s="159"/>
      <c r="O255" s="95" t="s">
        <v>1093</v>
      </c>
      <c r="P255" s="95" t="s">
        <v>1094</v>
      </c>
      <c r="Q255" s="91"/>
      <c r="R255" s="91"/>
      <c r="S255" s="91"/>
      <c r="T255" s="95"/>
      <c r="U255" s="160"/>
      <c r="V255" s="160"/>
    </row>
    <row r="256" spans="1:22" ht="28" hidden="1">
      <c r="A256" s="97" t="s">
        <v>1095</v>
      </c>
      <c r="B256" s="90" t="s">
        <v>135</v>
      </c>
      <c r="C256" s="91" t="s">
        <v>135</v>
      </c>
      <c r="D256" s="91" t="s">
        <v>135</v>
      </c>
      <c r="E256" s="38"/>
      <c r="F256" s="31"/>
      <c r="G256" s="135" t="s">
        <v>1096</v>
      </c>
      <c r="H256" s="135"/>
      <c r="I256" s="92" t="s">
        <v>99</v>
      </c>
      <c r="J256" s="92" t="s">
        <v>1097</v>
      </c>
      <c r="K256" s="91" t="s">
        <v>101</v>
      </c>
      <c r="L256" s="93">
        <v>4</v>
      </c>
      <c r="M256" s="93"/>
      <c r="N256" s="159"/>
      <c r="O256" s="95" t="s">
        <v>1098</v>
      </c>
      <c r="P256" s="95" t="s">
        <v>320</v>
      </c>
      <c r="Q256" s="91"/>
      <c r="R256" s="91"/>
      <c r="S256" s="91"/>
      <c r="T256" s="95"/>
      <c r="U256" s="160"/>
      <c r="V256" s="160"/>
    </row>
    <row r="257" spans="1:22" ht="56">
      <c r="A257" s="97" t="s">
        <v>1099</v>
      </c>
      <c r="B257" s="90" t="s">
        <v>135</v>
      </c>
      <c r="C257" s="91" t="s">
        <v>135</v>
      </c>
      <c r="D257" s="91" t="s">
        <v>135</v>
      </c>
      <c r="E257" s="26"/>
      <c r="F257" s="99" t="s">
        <v>1100</v>
      </c>
      <c r="G257" s="99"/>
      <c r="H257" s="134"/>
      <c r="I257" s="92" t="s">
        <v>99</v>
      </c>
      <c r="J257" s="92" t="s">
        <v>1101</v>
      </c>
      <c r="K257" s="91" t="s">
        <v>110</v>
      </c>
      <c r="L257" s="93" t="s">
        <v>111</v>
      </c>
      <c r="M257" s="91" t="s">
        <v>112</v>
      </c>
      <c r="N257" s="159"/>
      <c r="O257" s="95" t="s">
        <v>1102</v>
      </c>
      <c r="P257" s="95" t="s">
        <v>114</v>
      </c>
      <c r="Q257" s="91" t="s">
        <v>1103</v>
      </c>
      <c r="R257" s="91"/>
      <c r="S257" s="91"/>
      <c r="T257" s="95"/>
      <c r="U257" s="160" t="s">
        <v>106</v>
      </c>
      <c r="V257" s="160"/>
    </row>
    <row r="258" spans="1:22" ht="28">
      <c r="A258" s="89" t="s">
        <v>1104</v>
      </c>
      <c r="B258" s="90" t="s">
        <v>135</v>
      </c>
      <c r="C258" s="91" t="s">
        <v>135</v>
      </c>
      <c r="D258" s="91" t="s">
        <v>135</v>
      </c>
      <c r="E258" s="27" t="s">
        <v>1105</v>
      </c>
      <c r="F258" s="209"/>
      <c r="G258" s="209"/>
      <c r="H258" s="209"/>
      <c r="I258" s="92" t="s">
        <v>99</v>
      </c>
      <c r="J258" s="92" t="s">
        <v>1106</v>
      </c>
      <c r="K258" s="91"/>
      <c r="L258" s="93"/>
      <c r="M258" s="93"/>
      <c r="N258" s="93"/>
      <c r="O258" s="95" t="s">
        <v>1107</v>
      </c>
      <c r="P258" s="92" t="s">
        <v>1108</v>
      </c>
      <c r="Q258" s="91" t="s">
        <v>232</v>
      </c>
      <c r="R258" s="91"/>
      <c r="S258" s="91"/>
      <c r="T258" s="93"/>
      <c r="U258" s="160" t="s">
        <v>106</v>
      </c>
      <c r="V258" s="160"/>
    </row>
    <row r="259" spans="1:22" ht="42">
      <c r="A259" s="97" t="s">
        <v>1109</v>
      </c>
      <c r="B259" s="90" t="s">
        <v>135</v>
      </c>
      <c r="C259" s="91" t="s">
        <v>135</v>
      </c>
      <c r="D259" s="91" t="s">
        <v>135</v>
      </c>
      <c r="E259" s="26"/>
      <c r="F259" s="99" t="s">
        <v>1110</v>
      </c>
      <c r="G259" s="133"/>
      <c r="H259" s="134"/>
      <c r="I259" s="92" t="s">
        <v>99</v>
      </c>
      <c r="J259" s="92" t="s">
        <v>1111</v>
      </c>
      <c r="K259" s="91" t="s">
        <v>110</v>
      </c>
      <c r="L259" s="93" t="s">
        <v>111</v>
      </c>
      <c r="M259" s="91" t="s">
        <v>112</v>
      </c>
      <c r="N259" s="159"/>
      <c r="O259" s="95" t="s">
        <v>1112</v>
      </c>
      <c r="P259" s="95" t="s">
        <v>1113</v>
      </c>
      <c r="Q259" s="91" t="s">
        <v>1114</v>
      </c>
      <c r="R259" s="91"/>
      <c r="S259" s="91" t="s">
        <v>1115</v>
      </c>
      <c r="T259" s="95"/>
      <c r="U259" s="160" t="s">
        <v>106</v>
      </c>
      <c r="V259" s="160"/>
    </row>
    <row r="260" spans="1:22" ht="42">
      <c r="A260" s="97" t="s">
        <v>1116</v>
      </c>
      <c r="B260" s="90" t="s">
        <v>135</v>
      </c>
      <c r="C260" s="91" t="s">
        <v>135</v>
      </c>
      <c r="D260" s="91" t="s">
        <v>135</v>
      </c>
      <c r="E260" s="26"/>
      <c r="F260" s="99" t="s">
        <v>1117</v>
      </c>
      <c r="G260" s="133"/>
      <c r="H260" s="134"/>
      <c r="I260" s="92" t="s">
        <v>99</v>
      </c>
      <c r="J260" s="92" t="s">
        <v>1118</v>
      </c>
      <c r="K260" s="91" t="s">
        <v>110</v>
      </c>
      <c r="L260" s="93" t="s">
        <v>111</v>
      </c>
      <c r="M260" s="91" t="s">
        <v>112</v>
      </c>
      <c r="N260" s="159"/>
      <c r="O260" s="95" t="s">
        <v>1119</v>
      </c>
      <c r="P260" s="95" t="s">
        <v>1120</v>
      </c>
      <c r="Q260" s="91" t="s">
        <v>1114</v>
      </c>
      <c r="R260" s="91"/>
      <c r="S260" s="91" t="s">
        <v>1121</v>
      </c>
      <c r="T260" s="95"/>
      <c r="U260" s="160" t="s">
        <v>106</v>
      </c>
      <c r="V260" s="160"/>
    </row>
    <row r="261" spans="1:22" ht="42">
      <c r="A261" s="89" t="s">
        <v>1122</v>
      </c>
      <c r="B261" s="90" t="s">
        <v>135</v>
      </c>
      <c r="C261" s="91" t="s">
        <v>135</v>
      </c>
      <c r="D261" s="91" t="s">
        <v>135</v>
      </c>
      <c r="E261" s="23" t="s">
        <v>1123</v>
      </c>
      <c r="F261" s="209"/>
      <c r="G261" s="209"/>
      <c r="H261" s="209"/>
      <c r="I261" s="92" t="s">
        <v>99</v>
      </c>
      <c r="J261" s="92" t="s">
        <v>1124</v>
      </c>
      <c r="K261" s="91"/>
      <c r="L261" s="93"/>
      <c r="M261" s="93"/>
      <c r="N261" s="93"/>
      <c r="O261" s="95" t="s">
        <v>1125</v>
      </c>
      <c r="P261" s="92" t="s">
        <v>1126</v>
      </c>
      <c r="Q261" s="91" t="s">
        <v>1127</v>
      </c>
      <c r="R261" s="91"/>
      <c r="S261" s="91"/>
      <c r="T261" s="93"/>
      <c r="U261" s="160" t="s">
        <v>106</v>
      </c>
      <c r="V261" s="160"/>
    </row>
    <row r="262" spans="1:22" ht="28">
      <c r="A262" s="97" t="s">
        <v>1128</v>
      </c>
      <c r="B262" s="90" t="s">
        <v>135</v>
      </c>
      <c r="C262" s="91" t="s">
        <v>135</v>
      </c>
      <c r="D262" s="91" t="s">
        <v>135</v>
      </c>
      <c r="E262" s="26"/>
      <c r="F262" s="99" t="s">
        <v>1129</v>
      </c>
      <c r="G262" s="99"/>
      <c r="H262" s="134"/>
      <c r="I262" s="92" t="s">
        <v>99</v>
      </c>
      <c r="J262" s="92" t="s">
        <v>1130</v>
      </c>
      <c r="K262" s="91" t="s">
        <v>168</v>
      </c>
      <c r="L262" s="93">
        <v>255</v>
      </c>
      <c r="M262" s="93"/>
      <c r="N262" s="159"/>
      <c r="O262" s="95" t="s">
        <v>383</v>
      </c>
      <c r="P262" s="95" t="s">
        <v>1131</v>
      </c>
      <c r="Q262" s="91"/>
      <c r="R262" s="91"/>
      <c r="S262" s="91"/>
      <c r="T262" s="95"/>
      <c r="U262" s="160" t="s">
        <v>106</v>
      </c>
      <c r="V262" s="160"/>
    </row>
    <row r="263" spans="1:22" ht="28">
      <c r="A263" s="97" t="s">
        <v>1132</v>
      </c>
      <c r="B263" s="90" t="s">
        <v>135</v>
      </c>
      <c r="C263" s="91" t="s">
        <v>135</v>
      </c>
      <c r="D263" s="91" t="s">
        <v>135</v>
      </c>
      <c r="E263" s="26"/>
      <c r="F263" s="99" t="s">
        <v>1133</v>
      </c>
      <c r="G263" s="99"/>
      <c r="H263" s="134"/>
      <c r="I263" s="92" t="s">
        <v>99</v>
      </c>
      <c r="J263" s="92" t="s">
        <v>1134</v>
      </c>
      <c r="K263" s="91" t="s">
        <v>168</v>
      </c>
      <c r="L263" s="93">
        <v>255</v>
      </c>
      <c r="M263" s="91"/>
      <c r="N263" s="159"/>
      <c r="O263" s="95" t="s">
        <v>388</v>
      </c>
      <c r="P263" s="95" t="s">
        <v>114</v>
      </c>
      <c r="Q263" s="91"/>
      <c r="R263" s="91"/>
      <c r="S263" s="91"/>
      <c r="T263" s="95"/>
      <c r="U263" s="160" t="s">
        <v>106</v>
      </c>
      <c r="V263" s="160"/>
    </row>
    <row r="264" spans="1:22" ht="28">
      <c r="A264" s="97" t="s">
        <v>1135</v>
      </c>
      <c r="B264" s="90" t="s">
        <v>135</v>
      </c>
      <c r="C264" s="91" t="s">
        <v>135</v>
      </c>
      <c r="D264" s="91" t="s">
        <v>135</v>
      </c>
      <c r="E264" s="26"/>
      <c r="F264" s="99" t="s">
        <v>1136</v>
      </c>
      <c r="G264" s="99"/>
      <c r="H264" s="134"/>
      <c r="I264" s="92" t="s">
        <v>99</v>
      </c>
      <c r="J264" s="92" t="s">
        <v>1137</v>
      </c>
      <c r="K264" s="91" t="s">
        <v>168</v>
      </c>
      <c r="L264" s="93">
        <v>255</v>
      </c>
      <c r="M264" s="93"/>
      <c r="N264" s="159"/>
      <c r="O264" s="95" t="s">
        <v>388</v>
      </c>
      <c r="P264" s="95" t="s">
        <v>114</v>
      </c>
      <c r="Q264" s="91"/>
      <c r="R264" s="91"/>
      <c r="S264" s="91"/>
      <c r="T264" s="95"/>
      <c r="U264" s="160" t="s">
        <v>106</v>
      </c>
      <c r="V264" s="160"/>
    </row>
    <row r="265" spans="1:22" ht="28">
      <c r="A265" s="97" t="s">
        <v>1138</v>
      </c>
      <c r="B265" s="90" t="s">
        <v>135</v>
      </c>
      <c r="C265" s="91" t="s">
        <v>135</v>
      </c>
      <c r="D265" s="91" t="s">
        <v>135</v>
      </c>
      <c r="E265" s="26"/>
      <c r="F265" s="99" t="s">
        <v>1139</v>
      </c>
      <c r="G265" s="99"/>
      <c r="H265" s="134"/>
      <c r="I265" s="92" t="s">
        <v>99</v>
      </c>
      <c r="J265" s="92" t="s">
        <v>1140</v>
      </c>
      <c r="K265" s="91" t="s">
        <v>168</v>
      </c>
      <c r="L265" s="93">
        <v>255</v>
      </c>
      <c r="M265" s="93"/>
      <c r="N265" s="159"/>
      <c r="O265" s="95" t="s">
        <v>1141</v>
      </c>
      <c r="P265" s="95" t="s">
        <v>114</v>
      </c>
      <c r="Q265" s="91"/>
      <c r="R265" s="91"/>
      <c r="S265" s="91"/>
      <c r="T265" s="95"/>
      <c r="U265" s="160" t="s">
        <v>106</v>
      </c>
      <c r="V265" s="160"/>
    </row>
    <row r="266" spans="1:22" ht="28">
      <c r="A266" s="97" t="s">
        <v>1142</v>
      </c>
      <c r="B266" s="90" t="s">
        <v>135</v>
      </c>
      <c r="C266" s="91" t="s">
        <v>135</v>
      </c>
      <c r="D266" s="91" t="s">
        <v>135</v>
      </c>
      <c r="E266" s="26"/>
      <c r="F266" s="99" t="s">
        <v>1143</v>
      </c>
      <c r="G266" s="99"/>
      <c r="H266" s="134"/>
      <c r="I266" s="92" t="s">
        <v>99</v>
      </c>
      <c r="J266" s="92" t="s">
        <v>1144</v>
      </c>
      <c r="K266" s="91" t="s">
        <v>168</v>
      </c>
      <c r="L266" s="93">
        <v>10</v>
      </c>
      <c r="M266" s="91"/>
      <c r="N266" s="159"/>
      <c r="O266" s="95" t="s">
        <v>399</v>
      </c>
      <c r="P266" s="95" t="s">
        <v>400</v>
      </c>
      <c r="Q266" s="91"/>
      <c r="R266" s="91"/>
      <c r="S266" s="91"/>
      <c r="T266" s="95"/>
      <c r="U266" s="160" t="s">
        <v>106</v>
      </c>
      <c r="V266" s="160"/>
    </row>
    <row r="267" spans="1:22" ht="28">
      <c r="A267" s="97" t="s">
        <v>1145</v>
      </c>
      <c r="B267" s="90" t="s">
        <v>135</v>
      </c>
      <c r="C267" s="91" t="s">
        <v>135</v>
      </c>
      <c r="D267" s="91" t="s">
        <v>135</v>
      </c>
      <c r="E267" s="26"/>
      <c r="F267" s="99" t="s">
        <v>1146</v>
      </c>
      <c r="G267" s="99"/>
      <c r="H267" s="134"/>
      <c r="I267" s="92" t="s">
        <v>99</v>
      </c>
      <c r="J267" s="92" t="s">
        <v>1147</v>
      </c>
      <c r="K267" s="91" t="s">
        <v>168</v>
      </c>
      <c r="L267" s="93">
        <v>255</v>
      </c>
      <c r="M267" s="91"/>
      <c r="N267" s="159"/>
      <c r="O267" s="95" t="s">
        <v>404</v>
      </c>
      <c r="P267" s="95" t="s">
        <v>405</v>
      </c>
      <c r="Q267" s="91"/>
      <c r="R267" s="91"/>
      <c r="S267" s="91"/>
      <c r="T267" s="95"/>
      <c r="U267" s="160" t="s">
        <v>106</v>
      </c>
      <c r="V267" s="160"/>
    </row>
    <row r="268" spans="1:22" ht="56">
      <c r="A268" s="97" t="s">
        <v>1148</v>
      </c>
      <c r="B268" s="90" t="s">
        <v>97</v>
      </c>
      <c r="C268" s="91" t="s">
        <v>97</v>
      </c>
      <c r="D268" s="91" t="s">
        <v>97</v>
      </c>
      <c r="E268" s="26"/>
      <c r="F268" s="99" t="s">
        <v>941</v>
      </c>
      <c r="G268" s="99"/>
      <c r="H268" s="134"/>
      <c r="I268" s="92" t="s">
        <v>99</v>
      </c>
      <c r="J268" s="92" t="s">
        <v>1149</v>
      </c>
      <c r="K268" s="91" t="s">
        <v>120</v>
      </c>
      <c r="L268" s="93">
        <v>2</v>
      </c>
      <c r="M268" s="93" t="s">
        <v>409</v>
      </c>
      <c r="N268" s="159"/>
      <c r="O268" s="95" t="s">
        <v>410</v>
      </c>
      <c r="P268" s="95" t="s">
        <v>411</v>
      </c>
      <c r="Q268" s="91" t="s">
        <v>412</v>
      </c>
      <c r="R268" s="91"/>
      <c r="S268" s="91" t="s">
        <v>1150</v>
      </c>
      <c r="T268" s="95"/>
      <c r="U268" s="160" t="s">
        <v>106</v>
      </c>
      <c r="V268" s="160"/>
    </row>
    <row r="269" spans="1:22" ht="28" hidden="1">
      <c r="A269" s="89" t="s">
        <v>1151</v>
      </c>
      <c r="B269" s="90" t="s">
        <v>135</v>
      </c>
      <c r="C269" s="91" t="s">
        <v>135</v>
      </c>
      <c r="D269" s="91" t="s">
        <v>135</v>
      </c>
      <c r="E269" s="23" t="s">
        <v>1152</v>
      </c>
      <c r="F269" s="209"/>
      <c r="G269" s="209"/>
      <c r="H269" s="209"/>
      <c r="I269" s="92" t="s">
        <v>99</v>
      </c>
      <c r="J269" s="92" t="s">
        <v>1153</v>
      </c>
      <c r="K269" s="91"/>
      <c r="L269" s="93"/>
      <c r="M269" s="93"/>
      <c r="N269" s="93"/>
      <c r="O269" s="95" t="s">
        <v>1154</v>
      </c>
      <c r="P269" s="92" t="s">
        <v>114</v>
      </c>
      <c r="Q269" s="91"/>
      <c r="R269" s="91"/>
      <c r="S269" s="91"/>
      <c r="T269" s="93"/>
      <c r="U269" s="160"/>
      <c r="V269" s="160"/>
    </row>
    <row r="270" spans="1:22" ht="196" hidden="1">
      <c r="A270" s="97" t="s">
        <v>1155</v>
      </c>
      <c r="B270" s="90" t="s">
        <v>97</v>
      </c>
      <c r="C270" s="91" t="s">
        <v>97</v>
      </c>
      <c r="D270" s="91" t="s">
        <v>97</v>
      </c>
      <c r="E270" s="26"/>
      <c r="F270" s="99" t="s">
        <v>1156</v>
      </c>
      <c r="G270" s="133"/>
      <c r="H270" s="133"/>
      <c r="I270" s="92" t="s">
        <v>99</v>
      </c>
      <c r="J270" s="92" t="s">
        <v>1157</v>
      </c>
      <c r="K270" s="91" t="s">
        <v>120</v>
      </c>
      <c r="L270" s="93">
        <v>3</v>
      </c>
      <c r="M270" s="93" t="s">
        <v>1158</v>
      </c>
      <c r="N270" s="159"/>
      <c r="O270" s="95" t="s">
        <v>1159</v>
      </c>
      <c r="P270" s="95" t="s">
        <v>1160</v>
      </c>
      <c r="Q270" s="91"/>
      <c r="R270" s="91"/>
      <c r="S270" s="91" t="s">
        <v>1161</v>
      </c>
      <c r="T270" s="95"/>
      <c r="U270" s="160"/>
      <c r="V270" s="160"/>
    </row>
    <row r="271" spans="1:22" ht="28" hidden="1">
      <c r="A271" s="97" t="s">
        <v>1162</v>
      </c>
      <c r="B271" s="90" t="s">
        <v>135</v>
      </c>
      <c r="C271" s="91" t="s">
        <v>135</v>
      </c>
      <c r="D271" s="91" t="s">
        <v>135</v>
      </c>
      <c r="E271" s="26"/>
      <c r="F271" s="99" t="s">
        <v>1163</v>
      </c>
      <c r="G271" s="133"/>
      <c r="H271" s="133"/>
      <c r="I271" s="92" t="s">
        <v>99</v>
      </c>
      <c r="J271" s="92" t="s">
        <v>1164</v>
      </c>
      <c r="K271" s="91" t="s">
        <v>168</v>
      </c>
      <c r="L271" s="93">
        <v>100</v>
      </c>
      <c r="M271" s="91"/>
      <c r="N271" s="159"/>
      <c r="O271" s="95" t="s">
        <v>1165</v>
      </c>
      <c r="P271" s="95" t="s">
        <v>1166</v>
      </c>
      <c r="Q271" s="91"/>
      <c r="R271" s="91"/>
      <c r="S271" s="91"/>
      <c r="T271" s="95"/>
      <c r="U271" s="160"/>
      <c r="V271" s="160"/>
    </row>
    <row r="272" spans="1:22" ht="84" hidden="1">
      <c r="A272" s="97" t="s">
        <v>1167</v>
      </c>
      <c r="B272" s="90" t="s">
        <v>135</v>
      </c>
      <c r="C272" s="91" t="s">
        <v>135</v>
      </c>
      <c r="D272" s="91" t="s">
        <v>135</v>
      </c>
      <c r="E272" s="26"/>
      <c r="F272" s="99" t="s">
        <v>1168</v>
      </c>
      <c r="G272" s="133"/>
      <c r="H272" s="133"/>
      <c r="I272" s="92" t="s">
        <v>99</v>
      </c>
      <c r="J272" s="92" t="s">
        <v>1169</v>
      </c>
      <c r="K272" s="91" t="s">
        <v>168</v>
      </c>
      <c r="L272" s="93">
        <v>100</v>
      </c>
      <c r="M272" s="93"/>
      <c r="N272" s="159"/>
      <c r="O272" s="95" t="s">
        <v>1170</v>
      </c>
      <c r="P272" s="95" t="s">
        <v>1171</v>
      </c>
      <c r="Q272" s="91"/>
      <c r="R272" s="91"/>
      <c r="S272" s="91"/>
      <c r="T272" s="95"/>
      <c r="U272" s="160"/>
      <c r="V272" s="160"/>
    </row>
    <row r="273" spans="1:22" ht="28" hidden="1">
      <c r="A273" s="97" t="s">
        <v>1172</v>
      </c>
      <c r="B273" s="90" t="s">
        <v>228</v>
      </c>
      <c r="C273" s="90" t="s">
        <v>228</v>
      </c>
      <c r="D273" s="90" t="s">
        <v>228</v>
      </c>
      <c r="E273" s="26"/>
      <c r="F273" s="137" t="s">
        <v>1173</v>
      </c>
      <c r="G273" s="133"/>
      <c r="H273" s="133"/>
      <c r="I273" s="92" t="s">
        <v>99</v>
      </c>
      <c r="J273" s="92" t="s">
        <v>1174</v>
      </c>
      <c r="K273" s="91"/>
      <c r="L273" s="93"/>
      <c r="M273" s="93"/>
      <c r="N273" s="93"/>
      <c r="O273" s="95" t="s">
        <v>1175</v>
      </c>
      <c r="P273" s="92" t="s">
        <v>114</v>
      </c>
      <c r="Q273" s="91"/>
      <c r="R273" s="91"/>
      <c r="S273" s="91"/>
      <c r="T273" s="93"/>
      <c r="U273" s="160"/>
      <c r="V273" s="160"/>
    </row>
    <row r="274" spans="1:22" ht="42" hidden="1">
      <c r="A274" s="223" t="s">
        <v>1176</v>
      </c>
      <c r="B274" s="90" t="s">
        <v>97</v>
      </c>
      <c r="C274" s="91" t="s">
        <v>97</v>
      </c>
      <c r="D274" s="91" t="s">
        <v>97</v>
      </c>
      <c r="E274" s="26"/>
      <c r="F274" s="30"/>
      <c r="G274" s="103" t="s">
        <v>1177</v>
      </c>
      <c r="H274" s="135"/>
      <c r="I274" s="92" t="s">
        <v>99</v>
      </c>
      <c r="J274" s="92" t="s">
        <v>1178</v>
      </c>
      <c r="K274" s="91" t="s">
        <v>101</v>
      </c>
      <c r="L274" s="93">
        <v>50</v>
      </c>
      <c r="M274" s="93"/>
      <c r="N274" s="159"/>
      <c r="O274" s="95" t="s">
        <v>1179</v>
      </c>
      <c r="P274" s="95" t="s">
        <v>1180</v>
      </c>
      <c r="Q274" s="91" t="s">
        <v>1181</v>
      </c>
      <c r="R274" s="91"/>
      <c r="S274" s="91" t="s">
        <v>1182</v>
      </c>
      <c r="T274" s="95"/>
      <c r="U274" s="160"/>
      <c r="V274" s="160"/>
    </row>
    <row r="275" spans="1:22" ht="28" hidden="1">
      <c r="A275" s="223" t="s">
        <v>1183</v>
      </c>
      <c r="B275" s="90" t="s">
        <v>135</v>
      </c>
      <c r="C275" s="91" t="s">
        <v>135</v>
      </c>
      <c r="D275" s="91" t="s">
        <v>135</v>
      </c>
      <c r="E275" s="26"/>
      <c r="F275" s="30"/>
      <c r="G275" s="103" t="s">
        <v>1184</v>
      </c>
      <c r="H275" s="135"/>
      <c r="I275" s="92" t="s">
        <v>99</v>
      </c>
      <c r="J275" s="92" t="s">
        <v>1185</v>
      </c>
      <c r="K275" s="91" t="s">
        <v>168</v>
      </c>
      <c r="L275" s="93">
        <v>100</v>
      </c>
      <c r="M275" s="91"/>
      <c r="N275" s="159"/>
      <c r="O275" s="95" t="s">
        <v>1186</v>
      </c>
      <c r="P275" s="95" t="s">
        <v>114</v>
      </c>
      <c r="Q275" s="91"/>
      <c r="R275" s="91"/>
      <c r="S275" s="91"/>
      <c r="T275" s="95"/>
      <c r="U275" s="160"/>
      <c r="V275" s="160"/>
    </row>
    <row r="276" spans="1:22" ht="28" hidden="1">
      <c r="A276" s="223" t="s">
        <v>1187</v>
      </c>
      <c r="B276" s="90" t="s">
        <v>135</v>
      </c>
      <c r="C276" s="91" t="s">
        <v>135</v>
      </c>
      <c r="D276" s="91" t="s">
        <v>135</v>
      </c>
      <c r="E276" s="26"/>
      <c r="F276" s="49"/>
      <c r="G276" s="103" t="s">
        <v>1188</v>
      </c>
      <c r="H276" s="135"/>
      <c r="I276" s="92" t="s">
        <v>99</v>
      </c>
      <c r="J276" s="92" t="s">
        <v>1189</v>
      </c>
      <c r="K276" s="91" t="s">
        <v>101</v>
      </c>
      <c r="L276" s="93">
        <v>12</v>
      </c>
      <c r="M276" s="93"/>
      <c r="N276" s="159"/>
      <c r="O276" s="95" t="s">
        <v>1190</v>
      </c>
      <c r="P276" s="95" t="s">
        <v>1191</v>
      </c>
      <c r="Q276" s="91" t="s">
        <v>1192</v>
      </c>
      <c r="R276" s="91"/>
      <c r="S276" s="91"/>
      <c r="T276" s="95"/>
      <c r="U276" s="160"/>
      <c r="V276" s="160"/>
    </row>
    <row r="277" spans="1:22" ht="28" hidden="1">
      <c r="A277" s="97" t="s">
        <v>1193</v>
      </c>
      <c r="B277" s="90" t="s">
        <v>135</v>
      </c>
      <c r="C277" s="91" t="s">
        <v>135</v>
      </c>
      <c r="D277" s="91" t="s">
        <v>135</v>
      </c>
      <c r="E277" s="26"/>
      <c r="F277" s="137" t="s">
        <v>1194</v>
      </c>
      <c r="G277" s="133"/>
      <c r="H277" s="133"/>
      <c r="I277" s="92" t="s">
        <v>99</v>
      </c>
      <c r="J277" s="92" t="s">
        <v>1195</v>
      </c>
      <c r="K277" s="91"/>
      <c r="L277" s="93"/>
      <c r="M277" s="93"/>
      <c r="N277" s="93"/>
      <c r="O277" s="95" t="s">
        <v>1196</v>
      </c>
      <c r="P277" s="92" t="s">
        <v>1197</v>
      </c>
      <c r="Q277" s="91"/>
      <c r="R277" s="91"/>
      <c r="S277" s="91"/>
      <c r="T277" s="93"/>
      <c r="U277" s="160"/>
      <c r="V277" s="160"/>
    </row>
    <row r="278" spans="1:22" ht="56" hidden="1">
      <c r="A278" s="223" t="s">
        <v>1198</v>
      </c>
      <c r="B278" s="90" t="s">
        <v>97</v>
      </c>
      <c r="C278" s="91" t="s">
        <v>97</v>
      </c>
      <c r="D278" s="91" t="s">
        <v>97</v>
      </c>
      <c r="E278" s="26"/>
      <c r="F278" s="30"/>
      <c r="G278" s="103" t="s">
        <v>1177</v>
      </c>
      <c r="H278" s="135"/>
      <c r="I278" s="92" t="s">
        <v>99</v>
      </c>
      <c r="J278" s="92" t="s">
        <v>1199</v>
      </c>
      <c r="K278" s="91" t="s">
        <v>168</v>
      </c>
      <c r="L278" s="93">
        <v>19</v>
      </c>
      <c r="M278" s="93"/>
      <c r="N278" s="159"/>
      <c r="O278" s="95" t="s">
        <v>1200</v>
      </c>
      <c r="P278" s="95" t="s">
        <v>1201</v>
      </c>
      <c r="Q278" s="91"/>
      <c r="R278" s="91"/>
      <c r="S278" s="91" t="s">
        <v>1202</v>
      </c>
      <c r="T278" s="95"/>
      <c r="U278" s="160"/>
      <c r="V278" s="160"/>
    </row>
    <row r="279" spans="1:22" ht="28" hidden="1">
      <c r="A279" s="223" t="s">
        <v>1203</v>
      </c>
      <c r="B279" s="90" t="s">
        <v>135</v>
      </c>
      <c r="C279" s="91" t="s">
        <v>135</v>
      </c>
      <c r="D279" s="91" t="s">
        <v>135</v>
      </c>
      <c r="E279" s="26"/>
      <c r="F279" s="30"/>
      <c r="G279" s="103" t="s">
        <v>1184</v>
      </c>
      <c r="H279" s="135"/>
      <c r="I279" s="92" t="s">
        <v>99</v>
      </c>
      <c r="J279" s="92" t="s">
        <v>1204</v>
      </c>
      <c r="K279" s="91" t="s">
        <v>168</v>
      </c>
      <c r="L279" s="93">
        <v>100</v>
      </c>
      <c r="M279" s="91"/>
      <c r="N279" s="159"/>
      <c r="O279" s="95" t="s">
        <v>1205</v>
      </c>
      <c r="P279" s="95" t="s">
        <v>114</v>
      </c>
      <c r="Q279" s="91"/>
      <c r="R279" s="91"/>
      <c r="S279" s="91"/>
      <c r="T279" s="95"/>
      <c r="U279" s="160"/>
      <c r="V279" s="160"/>
    </row>
    <row r="280" spans="1:22" ht="56" hidden="1">
      <c r="A280" s="97" t="s">
        <v>1206</v>
      </c>
      <c r="B280" s="90" t="s">
        <v>135</v>
      </c>
      <c r="C280" s="91" t="s">
        <v>135</v>
      </c>
      <c r="D280" s="91" t="s">
        <v>135</v>
      </c>
      <c r="E280" s="26"/>
      <c r="F280" s="137" t="s">
        <v>1207</v>
      </c>
      <c r="G280" s="133"/>
      <c r="H280" s="133"/>
      <c r="I280" s="92" t="s">
        <v>99</v>
      </c>
      <c r="J280" s="92" t="s">
        <v>1208</v>
      </c>
      <c r="K280" s="91"/>
      <c r="L280" s="93"/>
      <c r="M280" s="93"/>
      <c r="N280" s="93"/>
      <c r="O280" s="95" t="s">
        <v>1209</v>
      </c>
      <c r="P280" s="92" t="s">
        <v>1210</v>
      </c>
      <c r="Q280" s="91"/>
      <c r="R280" s="91"/>
      <c r="S280" s="91"/>
      <c r="T280" s="93"/>
      <c r="U280" s="160"/>
      <c r="V280" s="160"/>
    </row>
    <row r="281" spans="1:22" ht="28" hidden="1">
      <c r="A281" s="223" t="s">
        <v>1211</v>
      </c>
      <c r="B281" s="90" t="s">
        <v>135</v>
      </c>
      <c r="C281" s="91" t="s">
        <v>135</v>
      </c>
      <c r="D281" s="91" t="s">
        <v>135</v>
      </c>
      <c r="E281" s="26"/>
      <c r="F281" s="30"/>
      <c r="G281" s="103" t="s">
        <v>1212</v>
      </c>
      <c r="H281" s="135"/>
      <c r="I281" s="92" t="s">
        <v>99</v>
      </c>
      <c r="J281" s="92" t="s">
        <v>1213</v>
      </c>
      <c r="K281" s="91" t="s">
        <v>101</v>
      </c>
      <c r="L281" s="93">
        <v>35</v>
      </c>
      <c r="M281" s="93"/>
      <c r="N281" s="159"/>
      <c r="O281" s="95" t="s">
        <v>1214</v>
      </c>
      <c r="P281" s="95" t="s">
        <v>1215</v>
      </c>
      <c r="Q281" s="91"/>
      <c r="R281" s="91"/>
      <c r="S281" s="91"/>
      <c r="T281" s="95"/>
      <c r="U281" s="160"/>
      <c r="V281" s="160"/>
    </row>
    <row r="282" spans="1:22" ht="28" hidden="1">
      <c r="A282" s="223" t="s">
        <v>1216</v>
      </c>
      <c r="B282" s="90" t="s">
        <v>135</v>
      </c>
      <c r="C282" s="91" t="s">
        <v>135</v>
      </c>
      <c r="D282" s="91" t="s">
        <v>135</v>
      </c>
      <c r="E282" s="26"/>
      <c r="F282" s="30"/>
      <c r="G282" s="103" t="s">
        <v>1217</v>
      </c>
      <c r="H282" s="135"/>
      <c r="I282" s="92" t="s">
        <v>99</v>
      </c>
      <c r="J282" s="92" t="s">
        <v>300</v>
      </c>
      <c r="K282" s="91" t="s">
        <v>101</v>
      </c>
      <c r="L282" s="93">
        <v>100</v>
      </c>
      <c r="M282" s="161" t="s">
        <v>1218</v>
      </c>
      <c r="N282" s="159"/>
      <c r="O282" s="95" t="s">
        <v>1219</v>
      </c>
      <c r="P282" s="95" t="s">
        <v>1215</v>
      </c>
      <c r="Q282" s="91"/>
      <c r="R282" s="91"/>
      <c r="S282" s="91"/>
      <c r="T282" s="95"/>
      <c r="U282" s="160"/>
      <c r="V282" s="160"/>
    </row>
    <row r="283" spans="1:22" ht="28" hidden="1">
      <c r="A283" s="223" t="s">
        <v>1220</v>
      </c>
      <c r="B283" s="90" t="s">
        <v>135</v>
      </c>
      <c r="C283" s="91" t="s">
        <v>135</v>
      </c>
      <c r="D283" s="91" t="s">
        <v>135</v>
      </c>
      <c r="E283" s="28"/>
      <c r="F283" s="31"/>
      <c r="G283" s="103" t="s">
        <v>1221</v>
      </c>
      <c r="H283" s="135"/>
      <c r="I283" s="92" t="s">
        <v>99</v>
      </c>
      <c r="J283" s="92" t="s">
        <v>1222</v>
      </c>
      <c r="K283" s="91" t="s">
        <v>101</v>
      </c>
      <c r="L283" s="93">
        <v>50</v>
      </c>
      <c r="M283" s="93"/>
      <c r="N283" s="159"/>
      <c r="O283" s="95" t="s">
        <v>1223</v>
      </c>
      <c r="P283" s="95" t="s">
        <v>114</v>
      </c>
      <c r="Q283" s="91"/>
      <c r="R283" s="91"/>
      <c r="S283" s="91"/>
      <c r="T283" s="95"/>
      <c r="U283" s="160"/>
      <c r="V283" s="160"/>
    </row>
    <row r="284" spans="1:22" ht="28">
      <c r="A284" s="89" t="s">
        <v>1224</v>
      </c>
      <c r="B284" s="90" t="s">
        <v>228</v>
      </c>
      <c r="C284" s="90" t="s">
        <v>228</v>
      </c>
      <c r="D284" s="91" t="s">
        <v>228</v>
      </c>
      <c r="E284" s="27" t="s">
        <v>1225</v>
      </c>
      <c r="F284" s="209"/>
      <c r="G284" s="209"/>
      <c r="H284" s="209"/>
      <c r="I284" s="92" t="s">
        <v>99</v>
      </c>
      <c r="J284" s="92" t="s">
        <v>1226</v>
      </c>
      <c r="K284" s="91"/>
      <c r="L284" s="93"/>
      <c r="M284" s="93"/>
      <c r="N284" s="93"/>
      <c r="O284" s="95" t="s">
        <v>1227</v>
      </c>
      <c r="P284" s="92" t="s">
        <v>1228</v>
      </c>
      <c r="Q284" s="91" t="s">
        <v>1229</v>
      </c>
      <c r="R284" s="91"/>
      <c r="S284" s="91"/>
      <c r="T284" s="93"/>
      <c r="U284" s="160" t="s">
        <v>106</v>
      </c>
      <c r="V284" s="160"/>
    </row>
    <row r="285" spans="1:22" ht="28">
      <c r="A285" s="97" t="s">
        <v>1230</v>
      </c>
      <c r="B285" s="90" t="s">
        <v>97</v>
      </c>
      <c r="C285" s="91" t="s">
        <v>97</v>
      </c>
      <c r="D285" s="91" t="s">
        <v>97</v>
      </c>
      <c r="E285" s="26"/>
      <c r="F285" s="99" t="s">
        <v>1231</v>
      </c>
      <c r="G285" s="133"/>
      <c r="H285" s="134"/>
      <c r="I285" s="92" t="s">
        <v>99</v>
      </c>
      <c r="J285" s="92" t="s">
        <v>1232</v>
      </c>
      <c r="K285" s="91" t="s">
        <v>1233</v>
      </c>
      <c r="L285" s="93">
        <v>19.2</v>
      </c>
      <c r="M285" s="93"/>
      <c r="N285" s="159"/>
      <c r="O285" s="95" t="s">
        <v>1234</v>
      </c>
      <c r="P285" s="95" t="s">
        <v>114</v>
      </c>
      <c r="Q285" s="91" t="s">
        <v>1235</v>
      </c>
      <c r="R285" s="91"/>
      <c r="S285" s="91" t="s">
        <v>1236</v>
      </c>
      <c r="T285" s="95"/>
      <c r="U285" s="160" t="s">
        <v>106</v>
      </c>
      <c r="V285" s="160"/>
    </row>
    <row r="286" spans="1:22" ht="42" hidden="1">
      <c r="A286" s="97" t="s">
        <v>1237</v>
      </c>
      <c r="B286" s="90" t="s">
        <v>135</v>
      </c>
      <c r="C286" s="91" t="s">
        <v>135</v>
      </c>
      <c r="D286" s="91" t="s">
        <v>135</v>
      </c>
      <c r="E286" s="26"/>
      <c r="F286" s="99" t="s">
        <v>1238</v>
      </c>
      <c r="G286" s="133"/>
      <c r="H286" s="134"/>
      <c r="I286" s="92" t="s">
        <v>99</v>
      </c>
      <c r="J286" s="92" t="s">
        <v>1239</v>
      </c>
      <c r="K286" s="91" t="s">
        <v>1233</v>
      </c>
      <c r="L286" s="93">
        <v>19.2</v>
      </c>
      <c r="M286" s="93"/>
      <c r="N286" s="159"/>
      <c r="O286" s="95" t="s">
        <v>1240</v>
      </c>
      <c r="P286" s="95" t="s">
        <v>114</v>
      </c>
      <c r="Q286" s="91" t="s">
        <v>1241</v>
      </c>
      <c r="R286" s="91"/>
      <c r="S286" s="91"/>
      <c r="T286" s="95"/>
      <c r="U286" s="160"/>
      <c r="V286" s="160"/>
    </row>
    <row r="287" spans="1:22" ht="42" hidden="1">
      <c r="A287" s="97" t="s">
        <v>1242</v>
      </c>
      <c r="B287" s="90" t="s">
        <v>135</v>
      </c>
      <c r="C287" s="91" t="s">
        <v>135</v>
      </c>
      <c r="D287" s="91" t="s">
        <v>135</v>
      </c>
      <c r="E287" s="26"/>
      <c r="F287" s="99" t="s">
        <v>1243</v>
      </c>
      <c r="G287" s="133"/>
      <c r="H287" s="134"/>
      <c r="I287" s="92" t="s">
        <v>99</v>
      </c>
      <c r="J287" s="92" t="s">
        <v>1244</v>
      </c>
      <c r="K287" s="91" t="s">
        <v>1245</v>
      </c>
      <c r="L287" s="93">
        <v>3.2</v>
      </c>
      <c r="M287" s="93"/>
      <c r="N287" s="159"/>
      <c r="O287" s="95" t="s">
        <v>1246</v>
      </c>
      <c r="P287" s="95" t="s">
        <v>114</v>
      </c>
      <c r="Q287" s="91"/>
      <c r="R287" s="91"/>
      <c r="S287" s="91"/>
      <c r="T287" s="95"/>
      <c r="U287" s="160"/>
      <c r="V287" s="160"/>
    </row>
    <row r="288" spans="1:22" ht="148.5" customHeight="1">
      <c r="A288" s="97" t="s">
        <v>1247</v>
      </c>
      <c r="B288" s="90" t="s">
        <v>97</v>
      </c>
      <c r="C288" s="91" t="s">
        <v>97</v>
      </c>
      <c r="D288" s="91" t="s">
        <v>97</v>
      </c>
      <c r="E288" s="26"/>
      <c r="F288" s="98" t="s">
        <v>1248</v>
      </c>
      <c r="G288" s="205"/>
      <c r="H288" s="213"/>
      <c r="I288" s="92" t="s">
        <v>99</v>
      </c>
      <c r="J288" s="92" t="s">
        <v>1249</v>
      </c>
      <c r="K288" s="91" t="s">
        <v>120</v>
      </c>
      <c r="L288" s="93">
        <v>2</v>
      </c>
      <c r="M288" s="161" t="s">
        <v>1250</v>
      </c>
      <c r="N288" s="159"/>
      <c r="O288" s="95" t="s">
        <v>1251</v>
      </c>
      <c r="P288" s="95" t="s">
        <v>1252</v>
      </c>
      <c r="Q288" s="91" t="s">
        <v>1253</v>
      </c>
      <c r="R288" s="91"/>
      <c r="S288" s="91" t="s">
        <v>1254</v>
      </c>
      <c r="T288" s="95"/>
      <c r="U288" s="160" t="s">
        <v>106</v>
      </c>
      <c r="V288" s="160"/>
    </row>
    <row r="289" spans="1:22" ht="42">
      <c r="A289" s="97" t="s">
        <v>1255</v>
      </c>
      <c r="B289" s="90" t="s">
        <v>135</v>
      </c>
      <c r="C289" s="91" t="s">
        <v>135</v>
      </c>
      <c r="D289" s="91" t="s">
        <v>135</v>
      </c>
      <c r="E289" s="28"/>
      <c r="F289" s="98" t="s">
        <v>1256</v>
      </c>
      <c r="G289" s="205"/>
      <c r="H289" s="205"/>
      <c r="I289" s="92" t="s">
        <v>99</v>
      </c>
      <c r="J289" s="92" t="s">
        <v>1257</v>
      </c>
      <c r="K289" s="91" t="s">
        <v>1245</v>
      </c>
      <c r="L289" s="93">
        <v>3.2</v>
      </c>
      <c r="M289" s="93"/>
      <c r="N289" s="159"/>
      <c r="O289" s="95" t="s">
        <v>1258</v>
      </c>
      <c r="P289" s="95" t="s">
        <v>114</v>
      </c>
      <c r="Q289" s="91" t="s">
        <v>1259</v>
      </c>
      <c r="R289" s="91"/>
      <c r="S289" s="91"/>
      <c r="T289" s="95"/>
      <c r="U289" s="160" t="s">
        <v>106</v>
      </c>
      <c r="V289" s="160"/>
    </row>
    <row r="290" spans="1:22" ht="42" hidden="1">
      <c r="A290" s="97" t="s">
        <v>1260</v>
      </c>
      <c r="B290" s="90" t="s">
        <v>135</v>
      </c>
      <c r="C290" s="91" t="s">
        <v>135</v>
      </c>
      <c r="D290" s="91" t="s">
        <v>135</v>
      </c>
      <c r="E290" s="28"/>
      <c r="F290" s="98" t="s">
        <v>1261</v>
      </c>
      <c r="G290" s="205"/>
      <c r="H290" s="205"/>
      <c r="I290" s="92" t="s">
        <v>99</v>
      </c>
      <c r="J290" s="92" t="s">
        <v>1262</v>
      </c>
      <c r="K290" s="91" t="s">
        <v>168</v>
      </c>
      <c r="L290" s="93">
        <v>1024</v>
      </c>
      <c r="M290" s="93"/>
      <c r="N290" s="159"/>
      <c r="O290" s="95" t="s">
        <v>1263</v>
      </c>
      <c r="P290" s="95" t="s">
        <v>114</v>
      </c>
      <c r="Q290" s="91"/>
      <c r="R290" s="91"/>
      <c r="S290" s="91" t="s">
        <v>1264</v>
      </c>
      <c r="T290" s="95"/>
      <c r="U290" s="160"/>
      <c r="V290" s="160"/>
    </row>
    <row r="291" spans="1:22" ht="42" hidden="1">
      <c r="A291" s="97" t="s">
        <v>1265</v>
      </c>
      <c r="B291" s="90" t="s">
        <v>135</v>
      </c>
      <c r="C291" s="91" t="s">
        <v>135</v>
      </c>
      <c r="D291" s="91" t="s">
        <v>135</v>
      </c>
      <c r="E291" s="28"/>
      <c r="F291" s="98" t="s">
        <v>1266</v>
      </c>
      <c r="G291" s="205"/>
      <c r="H291" s="205"/>
      <c r="I291" s="92" t="s">
        <v>99</v>
      </c>
      <c r="J291" s="92" t="s">
        <v>1267</v>
      </c>
      <c r="K291" s="91" t="s">
        <v>120</v>
      </c>
      <c r="L291" s="93">
        <v>3</v>
      </c>
      <c r="M291" s="93" t="s">
        <v>1268</v>
      </c>
      <c r="N291" s="159"/>
      <c r="O291" s="95" t="s">
        <v>1269</v>
      </c>
      <c r="P291" s="95" t="s">
        <v>1270</v>
      </c>
      <c r="Q291" s="91" t="s">
        <v>1271</v>
      </c>
      <c r="R291" s="91"/>
      <c r="S291" s="91" t="s">
        <v>1264</v>
      </c>
      <c r="T291" s="95"/>
      <c r="U291" s="160"/>
      <c r="V291" s="160"/>
    </row>
    <row r="292" spans="1:22" ht="42" hidden="1">
      <c r="A292" s="89" t="s">
        <v>1272</v>
      </c>
      <c r="B292" s="90" t="s">
        <v>228</v>
      </c>
      <c r="C292" s="90" t="s">
        <v>228</v>
      </c>
      <c r="D292" s="91" t="s">
        <v>228</v>
      </c>
      <c r="E292" s="27" t="s">
        <v>1273</v>
      </c>
      <c r="F292" s="209"/>
      <c r="G292" s="209"/>
      <c r="H292" s="209"/>
      <c r="I292" s="92" t="s">
        <v>99</v>
      </c>
      <c r="J292" s="92" t="s">
        <v>1274</v>
      </c>
      <c r="K292" s="91"/>
      <c r="L292" s="93"/>
      <c r="M292" s="93"/>
      <c r="N292" s="93"/>
      <c r="O292" s="95" t="s">
        <v>1275</v>
      </c>
      <c r="P292" s="92" t="s">
        <v>114</v>
      </c>
      <c r="Q292" s="91" t="s">
        <v>1229</v>
      </c>
      <c r="R292" s="91"/>
      <c r="S292" s="91"/>
      <c r="T292" s="93"/>
      <c r="U292" s="182"/>
      <c r="V292" s="160"/>
    </row>
    <row r="293" spans="1:22" ht="28" hidden="1">
      <c r="A293" s="97" t="s">
        <v>1276</v>
      </c>
      <c r="B293" s="90" t="s">
        <v>97</v>
      </c>
      <c r="C293" s="91" t="s">
        <v>97</v>
      </c>
      <c r="D293" s="91" t="s">
        <v>97</v>
      </c>
      <c r="E293" s="26"/>
      <c r="F293" s="99" t="s">
        <v>1277</v>
      </c>
      <c r="G293" s="133"/>
      <c r="H293" s="134"/>
      <c r="I293" s="92" t="s">
        <v>99</v>
      </c>
      <c r="J293" s="92" t="s">
        <v>1232</v>
      </c>
      <c r="K293" s="91" t="s">
        <v>1233</v>
      </c>
      <c r="L293" s="93">
        <v>19.2</v>
      </c>
      <c r="M293" s="93"/>
      <c r="N293" s="159"/>
      <c r="O293" s="95" t="s">
        <v>1278</v>
      </c>
      <c r="P293" s="95" t="s">
        <v>114</v>
      </c>
      <c r="Q293" s="91" t="s">
        <v>1235</v>
      </c>
      <c r="R293" s="91"/>
      <c r="S293" s="91" t="s">
        <v>1279</v>
      </c>
      <c r="T293" s="95"/>
      <c r="U293" s="182"/>
      <c r="V293" s="160"/>
    </row>
    <row r="294" spans="1:22" ht="49.5" hidden="1" customHeight="1">
      <c r="A294" s="97" t="s">
        <v>1280</v>
      </c>
      <c r="B294" s="90" t="s">
        <v>135</v>
      </c>
      <c r="C294" s="91" t="s">
        <v>135</v>
      </c>
      <c r="D294" s="91" t="s">
        <v>135</v>
      </c>
      <c r="E294" s="26"/>
      <c r="F294" s="99" t="s">
        <v>1281</v>
      </c>
      <c r="G294" s="133"/>
      <c r="H294" s="134"/>
      <c r="I294" s="92" t="s">
        <v>99</v>
      </c>
      <c r="J294" s="92" t="s">
        <v>1239</v>
      </c>
      <c r="K294" s="91" t="s">
        <v>1233</v>
      </c>
      <c r="L294" s="93">
        <v>19.2</v>
      </c>
      <c r="M294" s="93"/>
      <c r="N294" s="159"/>
      <c r="O294" s="95" t="s">
        <v>1282</v>
      </c>
      <c r="P294" s="95" t="s">
        <v>114</v>
      </c>
      <c r="Q294" s="91" t="s">
        <v>1241</v>
      </c>
      <c r="R294" s="91"/>
      <c r="S294" s="91"/>
      <c r="T294" s="95"/>
      <c r="U294" s="163"/>
      <c r="V294" s="160"/>
    </row>
    <row r="295" spans="1:22" ht="42" hidden="1">
      <c r="A295" s="97" t="s">
        <v>1283</v>
      </c>
      <c r="B295" s="90" t="s">
        <v>135</v>
      </c>
      <c r="C295" s="91" t="s">
        <v>135</v>
      </c>
      <c r="D295" s="91" t="s">
        <v>135</v>
      </c>
      <c r="E295" s="26"/>
      <c r="F295" s="99" t="s">
        <v>1284</v>
      </c>
      <c r="G295" s="133"/>
      <c r="H295" s="134"/>
      <c r="I295" s="92" t="s">
        <v>99</v>
      </c>
      <c r="J295" s="92" t="s">
        <v>1244</v>
      </c>
      <c r="K295" s="91" t="s">
        <v>1245</v>
      </c>
      <c r="L295" s="93">
        <v>3.2</v>
      </c>
      <c r="M295" s="93"/>
      <c r="N295" s="159"/>
      <c r="O295" s="95" t="s">
        <v>1285</v>
      </c>
      <c r="P295" s="95" t="s">
        <v>114</v>
      </c>
      <c r="Q295" s="91"/>
      <c r="R295" s="91"/>
      <c r="S295" s="91"/>
      <c r="T295" s="95"/>
      <c r="U295" s="163"/>
      <c r="V295" s="160"/>
    </row>
    <row r="296" spans="1:22" ht="141" hidden="1" customHeight="1">
      <c r="A296" s="97" t="s">
        <v>1286</v>
      </c>
      <c r="B296" s="90" t="s">
        <v>97</v>
      </c>
      <c r="C296" s="91" t="s">
        <v>97</v>
      </c>
      <c r="D296" s="91" t="s">
        <v>97</v>
      </c>
      <c r="E296" s="26"/>
      <c r="F296" s="98" t="s">
        <v>1287</v>
      </c>
      <c r="G296" s="205"/>
      <c r="H296" s="213"/>
      <c r="I296" s="92" t="s">
        <v>99</v>
      </c>
      <c r="J296" s="92" t="s">
        <v>1249</v>
      </c>
      <c r="K296" s="91" t="s">
        <v>120</v>
      </c>
      <c r="L296" s="93">
        <v>2</v>
      </c>
      <c r="M296" s="161" t="s">
        <v>1250</v>
      </c>
      <c r="N296" s="159"/>
      <c r="O296" s="95" t="s">
        <v>1288</v>
      </c>
      <c r="P296" s="95" t="s">
        <v>1252</v>
      </c>
      <c r="Q296" s="91" t="s">
        <v>1253</v>
      </c>
      <c r="R296" s="91"/>
      <c r="S296" s="91" t="s">
        <v>1289</v>
      </c>
      <c r="T296" s="95"/>
      <c r="U296" s="182"/>
      <c r="V296" s="160"/>
    </row>
    <row r="297" spans="1:22" ht="42" hidden="1">
      <c r="A297" s="97" t="s">
        <v>1290</v>
      </c>
      <c r="B297" s="90" t="s">
        <v>135</v>
      </c>
      <c r="C297" s="91" t="s">
        <v>135</v>
      </c>
      <c r="D297" s="91" t="s">
        <v>135</v>
      </c>
      <c r="E297" s="28"/>
      <c r="F297" s="98" t="s">
        <v>1291</v>
      </c>
      <c r="G297" s="205"/>
      <c r="H297" s="205"/>
      <c r="I297" s="92" t="s">
        <v>99</v>
      </c>
      <c r="J297" s="92" t="s">
        <v>1257</v>
      </c>
      <c r="K297" s="91" t="s">
        <v>1245</v>
      </c>
      <c r="L297" s="93">
        <v>3.2</v>
      </c>
      <c r="M297" s="93"/>
      <c r="N297" s="159"/>
      <c r="O297" s="95" t="s">
        <v>1292</v>
      </c>
      <c r="P297" s="95" t="s">
        <v>114</v>
      </c>
      <c r="Q297" s="91" t="s">
        <v>1259</v>
      </c>
      <c r="R297" s="91"/>
      <c r="S297" s="91"/>
      <c r="T297" s="95"/>
      <c r="U297" s="182"/>
      <c r="V297" s="160"/>
    </row>
    <row r="298" spans="1:22" ht="42" hidden="1">
      <c r="A298" s="97" t="s">
        <v>1293</v>
      </c>
      <c r="B298" s="90" t="s">
        <v>135</v>
      </c>
      <c r="C298" s="91" t="s">
        <v>135</v>
      </c>
      <c r="D298" s="91" t="s">
        <v>135</v>
      </c>
      <c r="E298" s="28"/>
      <c r="F298" s="98" t="s">
        <v>1294</v>
      </c>
      <c r="G298" s="205"/>
      <c r="H298" s="205"/>
      <c r="I298" s="92" t="s">
        <v>99</v>
      </c>
      <c r="J298" s="92" t="s">
        <v>1262</v>
      </c>
      <c r="K298" s="91" t="s">
        <v>168</v>
      </c>
      <c r="L298" s="93">
        <v>1024</v>
      </c>
      <c r="M298" s="93"/>
      <c r="N298" s="159"/>
      <c r="O298" s="95" t="s">
        <v>1295</v>
      </c>
      <c r="P298" s="95" t="s">
        <v>114</v>
      </c>
      <c r="Q298" s="91"/>
      <c r="R298" s="91"/>
      <c r="S298" s="91" t="s">
        <v>1296</v>
      </c>
      <c r="T298" s="95"/>
      <c r="U298" s="160"/>
      <c r="V298" s="160"/>
    </row>
    <row r="299" spans="1:22" ht="56" hidden="1">
      <c r="A299" s="97" t="s">
        <v>1297</v>
      </c>
      <c r="B299" s="90" t="s">
        <v>135</v>
      </c>
      <c r="C299" s="91" t="s">
        <v>135</v>
      </c>
      <c r="D299" s="91" t="s">
        <v>135</v>
      </c>
      <c r="E299" s="50"/>
      <c r="F299" s="98" t="s">
        <v>1298</v>
      </c>
      <c r="G299" s="205"/>
      <c r="H299" s="205"/>
      <c r="I299" s="92" t="s">
        <v>99</v>
      </c>
      <c r="J299" s="92" t="s">
        <v>1267</v>
      </c>
      <c r="K299" s="91" t="s">
        <v>120</v>
      </c>
      <c r="L299" s="93">
        <v>3</v>
      </c>
      <c r="M299" s="93" t="s">
        <v>1299</v>
      </c>
      <c r="N299" s="159"/>
      <c r="O299" s="95" t="s">
        <v>1300</v>
      </c>
      <c r="P299" s="95" t="s">
        <v>1301</v>
      </c>
      <c r="Q299" s="91" t="s">
        <v>1271</v>
      </c>
      <c r="R299" s="91"/>
      <c r="S299" s="91" t="s">
        <v>1296</v>
      </c>
      <c r="T299" s="95"/>
      <c r="U299" s="160"/>
      <c r="V299" s="160"/>
    </row>
    <row r="300" spans="1:22" ht="28">
      <c r="A300" s="89" t="s">
        <v>1302</v>
      </c>
      <c r="B300" s="90" t="s">
        <v>97</v>
      </c>
      <c r="C300" s="91" t="s">
        <v>97</v>
      </c>
      <c r="D300" s="91" t="s">
        <v>97</v>
      </c>
      <c r="E300" s="27" t="s">
        <v>1303</v>
      </c>
      <c r="F300" s="209"/>
      <c r="G300" s="209"/>
      <c r="H300" s="209"/>
      <c r="I300" s="92" t="s">
        <v>99</v>
      </c>
      <c r="J300" s="92" t="s">
        <v>1304</v>
      </c>
      <c r="K300" s="91"/>
      <c r="L300" s="93"/>
      <c r="M300" s="93"/>
      <c r="N300" s="93"/>
      <c r="O300" s="95" t="s">
        <v>1305</v>
      </c>
      <c r="P300" s="92" t="s">
        <v>114</v>
      </c>
      <c r="Q300" s="91" t="s">
        <v>246</v>
      </c>
      <c r="R300" s="91"/>
      <c r="S300" s="91"/>
      <c r="T300" s="93"/>
      <c r="U300" s="160" t="s">
        <v>106</v>
      </c>
      <c r="V300" s="160"/>
    </row>
    <row r="301" spans="1:22" ht="116.5" hidden="1" customHeight="1">
      <c r="A301" s="97" t="s">
        <v>1306</v>
      </c>
      <c r="B301" s="90" t="s">
        <v>97</v>
      </c>
      <c r="C301" s="91" t="s">
        <v>97</v>
      </c>
      <c r="D301" s="91" t="s">
        <v>97</v>
      </c>
      <c r="E301" s="38"/>
      <c r="F301" s="99" t="s">
        <v>1307</v>
      </c>
      <c r="G301" s="99"/>
      <c r="H301" s="99"/>
      <c r="I301" s="92" t="s">
        <v>99</v>
      </c>
      <c r="J301" s="92" t="s">
        <v>1308</v>
      </c>
      <c r="K301" s="91" t="s">
        <v>1233</v>
      </c>
      <c r="L301" s="93">
        <v>19.2</v>
      </c>
      <c r="M301" s="93"/>
      <c r="N301" s="159"/>
      <c r="O301" s="95" t="s">
        <v>1309</v>
      </c>
      <c r="P301" s="95" t="s">
        <v>114</v>
      </c>
      <c r="Q301" s="91" t="s">
        <v>1310</v>
      </c>
      <c r="R301" s="91" t="s">
        <v>258</v>
      </c>
      <c r="S301" s="91" t="s">
        <v>1311</v>
      </c>
      <c r="T301" s="95"/>
      <c r="U301" s="160"/>
      <c r="V301" s="160"/>
    </row>
    <row r="302" spans="1:22" ht="84" hidden="1">
      <c r="A302" s="97" t="s">
        <v>1312</v>
      </c>
      <c r="B302" s="90" t="s">
        <v>135</v>
      </c>
      <c r="C302" s="91" t="s">
        <v>135</v>
      </c>
      <c r="D302" s="91" t="s">
        <v>135</v>
      </c>
      <c r="E302" s="38"/>
      <c r="F302" s="99" t="s">
        <v>1313</v>
      </c>
      <c r="G302" s="133"/>
      <c r="H302" s="133"/>
      <c r="I302" s="92" t="s">
        <v>99</v>
      </c>
      <c r="J302" s="92" t="s">
        <v>1314</v>
      </c>
      <c r="K302" s="91" t="s">
        <v>1233</v>
      </c>
      <c r="L302" s="93">
        <v>19.2</v>
      </c>
      <c r="M302" s="93"/>
      <c r="N302" s="159"/>
      <c r="O302" s="95" t="s">
        <v>1315</v>
      </c>
      <c r="P302" s="95" t="s">
        <v>1316</v>
      </c>
      <c r="Q302" s="91" t="s">
        <v>1310</v>
      </c>
      <c r="R302" s="91" t="s">
        <v>258</v>
      </c>
      <c r="S302" s="91" t="s">
        <v>1317</v>
      </c>
      <c r="T302" s="95"/>
      <c r="U302" s="160"/>
      <c r="V302" s="160"/>
    </row>
    <row r="303" spans="1:22" ht="80.150000000000006" hidden="1" customHeight="1">
      <c r="A303" s="97" t="s">
        <v>1318</v>
      </c>
      <c r="B303" s="90" t="s">
        <v>135</v>
      </c>
      <c r="C303" s="91" t="s">
        <v>135</v>
      </c>
      <c r="D303" s="91" t="s">
        <v>135</v>
      </c>
      <c r="E303" s="38"/>
      <c r="F303" s="99" t="s">
        <v>1319</v>
      </c>
      <c r="G303" s="133"/>
      <c r="H303" s="133"/>
      <c r="I303" s="92" t="s">
        <v>99</v>
      </c>
      <c r="J303" s="92" t="s">
        <v>1320</v>
      </c>
      <c r="K303" s="91" t="s">
        <v>1233</v>
      </c>
      <c r="L303" s="93">
        <v>19.2</v>
      </c>
      <c r="M303" s="93"/>
      <c r="N303" s="159"/>
      <c r="O303" s="95" t="s">
        <v>1321</v>
      </c>
      <c r="P303" s="95" t="s">
        <v>1322</v>
      </c>
      <c r="Q303" s="91" t="s">
        <v>1310</v>
      </c>
      <c r="R303" s="91" t="s">
        <v>258</v>
      </c>
      <c r="S303" s="91" t="s">
        <v>1323</v>
      </c>
      <c r="T303" s="95"/>
      <c r="U303" s="160"/>
      <c r="V303" s="160"/>
    </row>
    <row r="304" spans="1:22" ht="56">
      <c r="A304" s="97" t="s">
        <v>1324</v>
      </c>
      <c r="B304" s="90" t="s">
        <v>97</v>
      </c>
      <c r="C304" s="91" t="s">
        <v>97</v>
      </c>
      <c r="D304" s="91" t="s">
        <v>97</v>
      </c>
      <c r="E304" s="26"/>
      <c r="F304" s="99" t="s">
        <v>1325</v>
      </c>
      <c r="G304" s="134"/>
      <c r="H304" s="134"/>
      <c r="I304" s="92" t="s">
        <v>99</v>
      </c>
      <c r="J304" s="92" t="s">
        <v>1326</v>
      </c>
      <c r="K304" s="91" t="s">
        <v>1233</v>
      </c>
      <c r="L304" s="93">
        <v>19.2</v>
      </c>
      <c r="M304" s="93"/>
      <c r="N304" s="159"/>
      <c r="O304" s="95" t="s">
        <v>1327</v>
      </c>
      <c r="P304" s="95" t="s">
        <v>1328</v>
      </c>
      <c r="Q304" s="91" t="s">
        <v>1329</v>
      </c>
      <c r="R304" s="91"/>
      <c r="S304" s="91" t="s">
        <v>1330</v>
      </c>
      <c r="T304" s="95"/>
      <c r="U304" s="160" t="s">
        <v>106</v>
      </c>
      <c r="V304" s="160" t="s">
        <v>106</v>
      </c>
    </row>
    <row r="305" spans="1:23" ht="42">
      <c r="A305" s="97" t="s">
        <v>1331</v>
      </c>
      <c r="B305" s="90" t="s">
        <v>135</v>
      </c>
      <c r="C305" s="91" t="s">
        <v>135</v>
      </c>
      <c r="D305" s="91" t="s">
        <v>135</v>
      </c>
      <c r="E305" s="26"/>
      <c r="F305" s="99" t="s">
        <v>1332</v>
      </c>
      <c r="G305" s="134"/>
      <c r="H305" s="134"/>
      <c r="I305" s="92" t="s">
        <v>99</v>
      </c>
      <c r="J305" s="92" t="s">
        <v>1333</v>
      </c>
      <c r="K305" s="91" t="s">
        <v>1233</v>
      </c>
      <c r="L305" s="93">
        <v>19.2</v>
      </c>
      <c r="M305" s="93"/>
      <c r="N305" s="159"/>
      <c r="O305" s="95" t="s">
        <v>1334</v>
      </c>
      <c r="P305" s="95" t="s">
        <v>1335</v>
      </c>
      <c r="Q305" s="91" t="s">
        <v>1336</v>
      </c>
      <c r="R305" s="91"/>
      <c r="S305" s="91" t="s">
        <v>1337</v>
      </c>
      <c r="T305" s="95"/>
      <c r="U305" s="160" t="s">
        <v>106</v>
      </c>
      <c r="V305" s="160" t="s">
        <v>106</v>
      </c>
    </row>
    <row r="306" spans="1:23" ht="112" hidden="1">
      <c r="A306" s="97" t="s">
        <v>1338</v>
      </c>
      <c r="B306" s="90" t="s">
        <v>135</v>
      </c>
      <c r="C306" s="91" t="s">
        <v>135</v>
      </c>
      <c r="D306" s="91" t="s">
        <v>135</v>
      </c>
      <c r="E306" s="26"/>
      <c r="F306" s="99" t="s">
        <v>1339</v>
      </c>
      <c r="G306" s="134"/>
      <c r="H306" s="134"/>
      <c r="I306" s="92" t="s">
        <v>99</v>
      </c>
      <c r="J306" s="92" t="s">
        <v>1333</v>
      </c>
      <c r="K306" s="91" t="s">
        <v>1233</v>
      </c>
      <c r="L306" s="93">
        <v>19.2</v>
      </c>
      <c r="M306" s="93"/>
      <c r="N306" s="159"/>
      <c r="O306" s="95" t="s">
        <v>1340</v>
      </c>
      <c r="P306" s="95" t="s">
        <v>1341</v>
      </c>
      <c r="Q306" s="91" t="s">
        <v>1241</v>
      </c>
      <c r="R306" s="91"/>
      <c r="S306" s="91" t="s">
        <v>1342</v>
      </c>
      <c r="T306" s="95"/>
      <c r="U306" s="160"/>
      <c r="V306" s="160"/>
    </row>
    <row r="307" spans="1:23" ht="56" hidden="1">
      <c r="A307" s="97" t="s">
        <v>1343</v>
      </c>
      <c r="B307" s="90" t="s">
        <v>97</v>
      </c>
      <c r="C307" s="91" t="s">
        <v>97</v>
      </c>
      <c r="D307" s="91" t="s">
        <v>97</v>
      </c>
      <c r="E307" s="26"/>
      <c r="F307" s="99" t="s">
        <v>1344</v>
      </c>
      <c r="G307" s="134"/>
      <c r="H307" s="134"/>
      <c r="I307" s="92" t="s">
        <v>99</v>
      </c>
      <c r="J307" s="92" t="s">
        <v>1345</v>
      </c>
      <c r="K307" s="91" t="s">
        <v>1233</v>
      </c>
      <c r="L307" s="93">
        <v>19.2</v>
      </c>
      <c r="M307" s="93"/>
      <c r="N307" s="159"/>
      <c r="O307" s="95" t="s">
        <v>1344</v>
      </c>
      <c r="P307" s="95" t="s">
        <v>1346</v>
      </c>
      <c r="Q307" s="91" t="s">
        <v>1241</v>
      </c>
      <c r="R307" s="91"/>
      <c r="S307" s="91" t="s">
        <v>1347</v>
      </c>
      <c r="T307" s="95"/>
      <c r="U307" s="160"/>
      <c r="V307" s="160"/>
    </row>
    <row r="308" spans="1:23" ht="28" hidden="1">
      <c r="A308" s="97" t="s">
        <v>1348</v>
      </c>
      <c r="B308" s="90" t="s">
        <v>135</v>
      </c>
      <c r="C308" s="91" t="s">
        <v>135</v>
      </c>
      <c r="D308" s="91" t="s">
        <v>135</v>
      </c>
      <c r="E308" s="26"/>
      <c r="F308" s="99" t="s">
        <v>1349</v>
      </c>
      <c r="G308" s="133"/>
      <c r="H308" s="134"/>
      <c r="I308" s="92" t="s">
        <v>99</v>
      </c>
      <c r="J308" s="92" t="s">
        <v>1350</v>
      </c>
      <c r="K308" s="91" t="s">
        <v>1233</v>
      </c>
      <c r="L308" s="93">
        <v>19.2</v>
      </c>
      <c r="M308" s="93"/>
      <c r="N308" s="159"/>
      <c r="O308" s="95" t="s">
        <v>1351</v>
      </c>
      <c r="P308" s="95" t="s">
        <v>1352</v>
      </c>
      <c r="Q308" s="91" t="s">
        <v>1241</v>
      </c>
      <c r="R308" s="91"/>
      <c r="S308" s="91"/>
      <c r="T308" s="95"/>
      <c r="U308" s="160"/>
      <c r="V308" s="160"/>
    </row>
    <row r="309" spans="1:23" ht="28" hidden="1">
      <c r="A309" s="97" t="s">
        <v>1353</v>
      </c>
      <c r="B309" s="90" t="s">
        <v>135</v>
      </c>
      <c r="C309" s="91" t="s">
        <v>135</v>
      </c>
      <c r="D309" s="91" t="s">
        <v>135</v>
      </c>
      <c r="E309" s="26"/>
      <c r="F309" s="99" t="s">
        <v>1354</v>
      </c>
      <c r="G309" s="133"/>
      <c r="H309" s="134"/>
      <c r="I309" s="92" t="s">
        <v>99</v>
      </c>
      <c r="J309" s="92" t="s">
        <v>1355</v>
      </c>
      <c r="K309" s="91" t="s">
        <v>1233</v>
      </c>
      <c r="L309" s="93">
        <v>19.2</v>
      </c>
      <c r="M309" s="93"/>
      <c r="N309" s="159"/>
      <c r="O309" s="95" t="s">
        <v>1356</v>
      </c>
      <c r="P309" s="95" t="s">
        <v>114</v>
      </c>
      <c r="Q309" s="91" t="s">
        <v>1241</v>
      </c>
      <c r="R309" s="91"/>
      <c r="S309" s="91"/>
      <c r="T309" s="95"/>
      <c r="U309" s="160"/>
      <c r="V309" s="160"/>
    </row>
    <row r="310" spans="1:23" ht="70" hidden="1">
      <c r="A310" s="97" t="s">
        <v>1357</v>
      </c>
      <c r="B310" s="90" t="s">
        <v>97</v>
      </c>
      <c r="C310" s="91" t="s">
        <v>97</v>
      </c>
      <c r="D310" s="91" t="s">
        <v>97</v>
      </c>
      <c r="E310" s="50"/>
      <c r="F310" s="99" t="s">
        <v>1358</v>
      </c>
      <c r="G310" s="133"/>
      <c r="H310" s="134"/>
      <c r="I310" s="92" t="s">
        <v>99</v>
      </c>
      <c r="J310" s="92" t="s">
        <v>1359</v>
      </c>
      <c r="K310" s="91" t="s">
        <v>1233</v>
      </c>
      <c r="L310" s="93">
        <v>19.2</v>
      </c>
      <c r="M310" s="93"/>
      <c r="N310" s="159"/>
      <c r="O310" s="95" t="s">
        <v>1360</v>
      </c>
      <c r="P310" s="95" t="s">
        <v>1361</v>
      </c>
      <c r="Q310" s="91" t="s">
        <v>1362</v>
      </c>
      <c r="R310" s="91"/>
      <c r="S310" s="91" t="s">
        <v>1363</v>
      </c>
      <c r="T310" s="95"/>
      <c r="U310" s="160"/>
      <c r="V310" s="160"/>
    </row>
    <row r="311" spans="1:23" ht="28">
      <c r="A311" s="89" t="s">
        <v>1364</v>
      </c>
      <c r="B311" s="90" t="s">
        <v>312</v>
      </c>
      <c r="C311" s="91" t="s">
        <v>312</v>
      </c>
      <c r="D311" s="91" t="s">
        <v>312</v>
      </c>
      <c r="E311" s="27" t="s">
        <v>1365</v>
      </c>
      <c r="F311" s="209"/>
      <c r="G311" s="209"/>
      <c r="H311" s="209"/>
      <c r="I311" s="92" t="s">
        <v>99</v>
      </c>
      <c r="J311" s="92" t="s">
        <v>1366</v>
      </c>
      <c r="K311" s="91"/>
      <c r="L311" s="93"/>
      <c r="M311" s="93"/>
      <c r="N311" s="93"/>
      <c r="O311" s="95" t="s">
        <v>1367</v>
      </c>
      <c r="P311" s="92" t="s">
        <v>114</v>
      </c>
      <c r="Q311" s="91" t="s">
        <v>1368</v>
      </c>
      <c r="R311" s="91"/>
      <c r="S311" s="91" t="s">
        <v>1369</v>
      </c>
      <c r="T311" s="93"/>
      <c r="U311" s="160" t="s">
        <v>106</v>
      </c>
      <c r="V311" s="160"/>
    </row>
    <row r="312" spans="1:23" ht="65.5" customHeight="1">
      <c r="A312" s="97" t="s">
        <v>1370</v>
      </c>
      <c r="B312" s="90" t="s">
        <v>97</v>
      </c>
      <c r="C312" s="91" t="s">
        <v>97</v>
      </c>
      <c r="D312" s="91" t="s">
        <v>97</v>
      </c>
      <c r="E312" s="26"/>
      <c r="F312" s="99" t="s">
        <v>1371</v>
      </c>
      <c r="G312" s="99"/>
      <c r="H312" s="134"/>
      <c r="I312" s="92" t="s">
        <v>99</v>
      </c>
      <c r="J312" s="92" t="s">
        <v>1372</v>
      </c>
      <c r="K312" s="91" t="s">
        <v>1233</v>
      </c>
      <c r="L312" s="93">
        <v>19.2</v>
      </c>
      <c r="M312" s="93"/>
      <c r="N312" s="159" t="s">
        <v>1373</v>
      </c>
      <c r="O312" s="95" t="s">
        <v>1374</v>
      </c>
      <c r="P312" s="95" t="s">
        <v>1375</v>
      </c>
      <c r="Q312" s="91" t="s">
        <v>1376</v>
      </c>
      <c r="R312" s="91"/>
      <c r="S312" s="91" t="s">
        <v>1377</v>
      </c>
      <c r="T312" s="95"/>
      <c r="U312" s="160" t="s">
        <v>106</v>
      </c>
      <c r="V312" s="160" t="s">
        <v>106</v>
      </c>
    </row>
    <row r="313" spans="1:23" ht="35.15" customHeight="1">
      <c r="A313" s="97" t="s">
        <v>1378</v>
      </c>
      <c r="B313" s="90" t="s">
        <v>97</v>
      </c>
      <c r="C313" s="91" t="s">
        <v>97</v>
      </c>
      <c r="D313" s="91" t="s">
        <v>97</v>
      </c>
      <c r="E313" s="26"/>
      <c r="F313" s="99" t="s">
        <v>1379</v>
      </c>
      <c r="G313" s="99"/>
      <c r="H313" s="134"/>
      <c r="I313" s="92" t="s">
        <v>99</v>
      </c>
      <c r="J313" s="92" t="s">
        <v>1380</v>
      </c>
      <c r="K313" s="91" t="s">
        <v>1233</v>
      </c>
      <c r="L313" s="93">
        <v>19.2</v>
      </c>
      <c r="M313" s="93"/>
      <c r="N313" s="159"/>
      <c r="O313" s="95" t="s">
        <v>1381</v>
      </c>
      <c r="P313" s="95" t="s">
        <v>1382</v>
      </c>
      <c r="Q313" s="91" t="s">
        <v>1336</v>
      </c>
      <c r="R313" s="91"/>
      <c r="S313" s="91" t="s">
        <v>1383</v>
      </c>
      <c r="T313" s="95"/>
      <c r="U313" s="160" t="s">
        <v>106</v>
      </c>
      <c r="V313" s="160" t="s">
        <v>106</v>
      </c>
    </row>
    <row r="314" spans="1:23" ht="169.5" customHeight="1">
      <c r="A314" s="97" t="s">
        <v>1384</v>
      </c>
      <c r="B314" s="90" t="s">
        <v>97</v>
      </c>
      <c r="C314" s="91" t="s">
        <v>97</v>
      </c>
      <c r="D314" s="91" t="s">
        <v>97</v>
      </c>
      <c r="E314" s="26"/>
      <c r="F314" s="99" t="s">
        <v>1385</v>
      </c>
      <c r="G314" s="99"/>
      <c r="H314" s="134"/>
      <c r="I314" s="92" t="s">
        <v>99</v>
      </c>
      <c r="J314" s="92" t="s">
        <v>1386</v>
      </c>
      <c r="K314" s="91" t="s">
        <v>120</v>
      </c>
      <c r="L314" s="93">
        <v>2</v>
      </c>
      <c r="M314" s="161" t="s">
        <v>1250</v>
      </c>
      <c r="N314" s="159"/>
      <c r="O314" s="95" t="s">
        <v>1387</v>
      </c>
      <c r="P314" s="95" t="s">
        <v>1252</v>
      </c>
      <c r="Q314" s="91" t="s">
        <v>1388</v>
      </c>
      <c r="R314" s="91"/>
      <c r="S314" s="91" t="s">
        <v>1389</v>
      </c>
      <c r="T314" s="95"/>
      <c r="U314" s="160" t="s">
        <v>106</v>
      </c>
      <c r="V314" s="163" t="s">
        <v>106</v>
      </c>
      <c r="W314" s="150"/>
    </row>
    <row r="315" spans="1:23" ht="28">
      <c r="A315" s="97" t="s">
        <v>1390</v>
      </c>
      <c r="B315" s="90" t="s">
        <v>135</v>
      </c>
      <c r="C315" s="91" t="s">
        <v>135</v>
      </c>
      <c r="D315" s="91" t="s">
        <v>135</v>
      </c>
      <c r="E315" s="26"/>
      <c r="F315" s="99" t="s">
        <v>1391</v>
      </c>
      <c r="G315" s="133"/>
      <c r="H315" s="134"/>
      <c r="I315" s="92" t="s">
        <v>99</v>
      </c>
      <c r="J315" s="92" t="s">
        <v>1392</v>
      </c>
      <c r="K315" s="91" t="s">
        <v>1245</v>
      </c>
      <c r="L315" s="93">
        <v>3.2</v>
      </c>
      <c r="M315" s="93"/>
      <c r="N315" s="95"/>
      <c r="O315" s="95" t="s">
        <v>1393</v>
      </c>
      <c r="P315" s="95" t="s">
        <v>1394</v>
      </c>
      <c r="Q315" s="91" t="s">
        <v>1395</v>
      </c>
      <c r="R315" s="91"/>
      <c r="S315" s="91" t="s">
        <v>1396</v>
      </c>
      <c r="T315" s="95"/>
      <c r="U315" s="160" t="s">
        <v>106</v>
      </c>
      <c r="V315" s="160" t="s">
        <v>106</v>
      </c>
    </row>
    <row r="316" spans="1:23" ht="42">
      <c r="A316" s="97" t="s">
        <v>1397</v>
      </c>
      <c r="B316" s="90" t="s">
        <v>135</v>
      </c>
      <c r="C316" s="91" t="s">
        <v>135</v>
      </c>
      <c r="D316" s="91" t="s">
        <v>135</v>
      </c>
      <c r="E316" s="26"/>
      <c r="F316" s="99" t="s">
        <v>1398</v>
      </c>
      <c r="G316" s="99"/>
      <c r="H316" s="134"/>
      <c r="I316" s="92" t="s">
        <v>99</v>
      </c>
      <c r="J316" s="92" t="s">
        <v>1399</v>
      </c>
      <c r="K316" s="91" t="s">
        <v>168</v>
      </c>
      <c r="L316" s="93">
        <v>1024</v>
      </c>
      <c r="M316" s="93"/>
      <c r="N316" s="159"/>
      <c r="O316" s="95" t="s">
        <v>1400</v>
      </c>
      <c r="P316" s="95" t="s">
        <v>1401</v>
      </c>
      <c r="Q316" s="91" t="s">
        <v>1402</v>
      </c>
      <c r="R316" s="91"/>
      <c r="S316" s="91"/>
      <c r="T316" s="95"/>
      <c r="U316" s="160" t="s">
        <v>106</v>
      </c>
      <c r="V316" s="160" t="s">
        <v>106</v>
      </c>
    </row>
    <row r="317" spans="1:23" ht="42">
      <c r="A317" s="97" t="s">
        <v>1403</v>
      </c>
      <c r="B317" s="90" t="s">
        <v>135</v>
      </c>
      <c r="C317" s="91" t="s">
        <v>135</v>
      </c>
      <c r="D317" s="91" t="s">
        <v>135</v>
      </c>
      <c r="E317" s="26"/>
      <c r="F317" s="99" t="s">
        <v>1404</v>
      </c>
      <c r="G317" s="99"/>
      <c r="H317" s="134"/>
      <c r="I317" s="92" t="s">
        <v>99</v>
      </c>
      <c r="J317" s="92" t="s">
        <v>1405</v>
      </c>
      <c r="K317" s="91" t="s">
        <v>120</v>
      </c>
      <c r="L317" s="93">
        <v>30</v>
      </c>
      <c r="M317" s="93" t="s">
        <v>372</v>
      </c>
      <c r="N317" s="159"/>
      <c r="O317" s="95" t="s">
        <v>1406</v>
      </c>
      <c r="P317" s="95" t="s">
        <v>1407</v>
      </c>
      <c r="Q317" s="91" t="s">
        <v>1408</v>
      </c>
      <c r="R317" s="91"/>
      <c r="S317" s="91"/>
      <c r="T317" s="95"/>
      <c r="U317" s="160" t="s">
        <v>106</v>
      </c>
      <c r="V317" s="183"/>
      <c r="W317" s="86"/>
    </row>
    <row r="318" spans="1:23" ht="126" hidden="1">
      <c r="A318" s="89" t="s">
        <v>1409</v>
      </c>
      <c r="B318" s="90" t="s">
        <v>228</v>
      </c>
      <c r="C318" s="90" t="s">
        <v>228</v>
      </c>
      <c r="D318" s="91" t="s">
        <v>228</v>
      </c>
      <c r="E318" s="27" t="s">
        <v>1410</v>
      </c>
      <c r="F318" s="209"/>
      <c r="G318" s="209"/>
      <c r="H318" s="209"/>
      <c r="I318" s="92" t="s">
        <v>99</v>
      </c>
      <c r="J318" s="92" t="s">
        <v>1411</v>
      </c>
      <c r="K318" s="91"/>
      <c r="L318" s="93"/>
      <c r="M318" s="93"/>
      <c r="N318" s="93"/>
      <c r="O318" s="95" t="s">
        <v>1412</v>
      </c>
      <c r="P318" s="92" t="s">
        <v>1413</v>
      </c>
      <c r="Q318" s="91"/>
      <c r="R318" s="91"/>
      <c r="S318" s="91"/>
      <c r="T318" s="93"/>
      <c r="U318" s="160"/>
      <c r="V318" s="160"/>
    </row>
    <row r="319" spans="1:23" ht="28" hidden="1">
      <c r="A319" s="97" t="s">
        <v>1414</v>
      </c>
      <c r="B319" s="90" t="s">
        <v>97</v>
      </c>
      <c r="C319" s="91" t="s">
        <v>97</v>
      </c>
      <c r="D319" s="91" t="s">
        <v>97</v>
      </c>
      <c r="E319" s="26"/>
      <c r="F319" s="99" t="s">
        <v>1415</v>
      </c>
      <c r="G319" s="99"/>
      <c r="H319" s="134"/>
      <c r="I319" s="92" t="s">
        <v>99</v>
      </c>
      <c r="J319" s="92" t="s">
        <v>211</v>
      </c>
      <c r="K319" s="91" t="s">
        <v>1416</v>
      </c>
      <c r="L319" s="93">
        <v>150</v>
      </c>
      <c r="M319" s="93"/>
      <c r="N319" s="159"/>
      <c r="O319" s="95" t="s">
        <v>1417</v>
      </c>
      <c r="P319" s="95" t="s">
        <v>114</v>
      </c>
      <c r="Q319" s="91"/>
      <c r="R319" s="91"/>
      <c r="S319" s="91" t="s">
        <v>1418</v>
      </c>
      <c r="T319" s="95"/>
      <c r="U319" s="160"/>
      <c r="V319" s="160"/>
    </row>
    <row r="320" spans="1:23" ht="28" hidden="1">
      <c r="A320" s="97" t="s">
        <v>1419</v>
      </c>
      <c r="B320" s="90" t="s">
        <v>135</v>
      </c>
      <c r="C320" s="91" t="s">
        <v>135</v>
      </c>
      <c r="D320" s="91" t="s">
        <v>135</v>
      </c>
      <c r="E320" s="26"/>
      <c r="F320" s="99" t="s">
        <v>1420</v>
      </c>
      <c r="G320" s="99"/>
      <c r="H320" s="134"/>
      <c r="I320" s="92" t="s">
        <v>99</v>
      </c>
      <c r="J320" s="92" t="s">
        <v>1421</v>
      </c>
      <c r="K320" s="91" t="s">
        <v>168</v>
      </c>
      <c r="L320" s="93">
        <v>100</v>
      </c>
      <c r="M320" s="93"/>
      <c r="N320" s="159"/>
      <c r="O320" s="95" t="s">
        <v>1422</v>
      </c>
      <c r="P320" s="95" t="s">
        <v>1423</v>
      </c>
      <c r="Q320" s="91" t="s">
        <v>1424</v>
      </c>
      <c r="R320" s="91"/>
      <c r="S320" s="91"/>
      <c r="T320" s="95"/>
      <c r="U320" s="160"/>
      <c r="V320" s="160"/>
    </row>
    <row r="321" spans="1:22" ht="56" hidden="1">
      <c r="A321" s="97" t="s">
        <v>1425</v>
      </c>
      <c r="B321" s="90" t="s">
        <v>135</v>
      </c>
      <c r="C321" s="91" t="s">
        <v>135</v>
      </c>
      <c r="D321" s="91" t="s">
        <v>135</v>
      </c>
      <c r="E321" s="26"/>
      <c r="F321" s="137" t="s">
        <v>1426</v>
      </c>
      <c r="G321" s="133"/>
      <c r="H321" s="134"/>
      <c r="I321" s="92" t="s">
        <v>99</v>
      </c>
      <c r="J321" s="92" t="s">
        <v>1427</v>
      </c>
      <c r="K321" s="91" t="s">
        <v>168</v>
      </c>
      <c r="L321" s="93">
        <v>100</v>
      </c>
      <c r="M321" s="93"/>
      <c r="N321" s="159"/>
      <c r="O321" s="95" t="s">
        <v>1428</v>
      </c>
      <c r="P321" s="95" t="s">
        <v>1429</v>
      </c>
      <c r="Q321" s="91"/>
      <c r="R321" s="91"/>
      <c r="S321" s="91"/>
      <c r="T321" s="95"/>
      <c r="U321" s="160"/>
      <c r="V321" s="160"/>
    </row>
    <row r="322" spans="1:22" ht="56" hidden="1">
      <c r="A322" s="97" t="s">
        <v>1430</v>
      </c>
      <c r="B322" s="90" t="s">
        <v>135</v>
      </c>
      <c r="C322" s="91" t="s">
        <v>135</v>
      </c>
      <c r="D322" s="91" t="s">
        <v>135</v>
      </c>
      <c r="E322" s="28"/>
      <c r="F322" s="51" t="s">
        <v>1431</v>
      </c>
      <c r="G322" s="133"/>
      <c r="H322" s="134"/>
      <c r="I322" s="92" t="s">
        <v>99</v>
      </c>
      <c r="J322" s="92" t="s">
        <v>1432</v>
      </c>
      <c r="K322" s="91" t="s">
        <v>1433</v>
      </c>
      <c r="L322" s="93"/>
      <c r="M322" s="93"/>
      <c r="N322" s="159"/>
      <c r="O322" s="95" t="s">
        <v>1434</v>
      </c>
      <c r="P322" s="95" t="s">
        <v>1435</v>
      </c>
      <c r="Q322" s="91" t="s">
        <v>1436</v>
      </c>
      <c r="R322" s="91"/>
      <c r="S322" s="91"/>
      <c r="T322" s="95"/>
      <c r="U322" s="160"/>
      <c r="V322" s="160"/>
    </row>
    <row r="323" spans="1:22" ht="126" hidden="1">
      <c r="A323" s="97" t="s">
        <v>1437</v>
      </c>
      <c r="B323" s="90" t="s">
        <v>97</v>
      </c>
      <c r="C323" s="91" t="s">
        <v>97</v>
      </c>
      <c r="D323" s="91" t="s">
        <v>97</v>
      </c>
      <c r="E323" s="26"/>
      <c r="F323" s="156"/>
      <c r="G323" s="104" t="s">
        <v>1438</v>
      </c>
      <c r="H323" s="226"/>
      <c r="I323" s="92" t="s">
        <v>99</v>
      </c>
      <c r="J323" s="92" t="s">
        <v>1439</v>
      </c>
      <c r="K323" s="91" t="s">
        <v>120</v>
      </c>
      <c r="L323" s="93">
        <v>100</v>
      </c>
      <c r="M323" s="93"/>
      <c r="N323" s="159"/>
      <c r="O323" s="95" t="s">
        <v>1440</v>
      </c>
      <c r="P323" s="95" t="s">
        <v>1441</v>
      </c>
      <c r="Q323" s="91" t="s">
        <v>1442</v>
      </c>
      <c r="R323" s="91"/>
      <c r="S323" s="91"/>
      <c r="T323" s="95"/>
      <c r="U323" s="160"/>
      <c r="V323" s="160"/>
    </row>
    <row r="324" spans="1:22" ht="55" hidden="1" customHeight="1">
      <c r="A324" s="97" t="s">
        <v>1443</v>
      </c>
      <c r="B324" s="90" t="s">
        <v>97</v>
      </c>
      <c r="C324" s="91" t="s">
        <v>97</v>
      </c>
      <c r="D324" s="91" t="s">
        <v>97</v>
      </c>
      <c r="E324" s="26"/>
      <c r="F324" s="156"/>
      <c r="G324" s="104" t="s">
        <v>1444</v>
      </c>
      <c r="H324" s="226"/>
      <c r="I324" s="92" t="s">
        <v>99</v>
      </c>
      <c r="J324" s="92" t="s">
        <v>1445</v>
      </c>
      <c r="K324" s="91" t="s">
        <v>168</v>
      </c>
      <c r="L324" s="93">
        <v>50</v>
      </c>
      <c r="M324" s="93"/>
      <c r="N324" s="159"/>
      <c r="O324" s="95"/>
      <c r="P324" s="95"/>
      <c r="Q324" s="91" t="s">
        <v>1446</v>
      </c>
      <c r="R324" s="91"/>
      <c r="S324" s="91"/>
      <c r="T324" s="95"/>
      <c r="U324" s="160"/>
      <c r="V324" s="160"/>
    </row>
    <row r="325" spans="1:22" ht="56">
      <c r="A325" s="89" t="s">
        <v>1447</v>
      </c>
      <c r="B325" s="90" t="s">
        <v>312</v>
      </c>
      <c r="C325" s="91" t="s">
        <v>312</v>
      </c>
      <c r="D325" s="91" t="s">
        <v>312</v>
      </c>
      <c r="E325" s="27" t="s">
        <v>1448</v>
      </c>
      <c r="F325" s="209"/>
      <c r="G325" s="209"/>
      <c r="H325" s="209"/>
      <c r="I325" s="92" t="s">
        <v>1449</v>
      </c>
      <c r="J325" s="91"/>
      <c r="K325" s="91"/>
      <c r="L325" s="93"/>
      <c r="M325" s="93"/>
      <c r="N325" s="93"/>
      <c r="O325" s="95" t="s">
        <v>1450</v>
      </c>
      <c r="P325" s="92"/>
      <c r="Q325" s="91" t="s">
        <v>1451</v>
      </c>
      <c r="R325" s="91"/>
      <c r="S325" s="91" t="s">
        <v>1452</v>
      </c>
      <c r="T325" s="93"/>
      <c r="U325" s="160" t="s">
        <v>106</v>
      </c>
      <c r="V325" s="160"/>
    </row>
    <row r="326" spans="1:22" ht="56" hidden="1">
      <c r="A326" s="97" t="s">
        <v>1453</v>
      </c>
      <c r="B326" s="90" t="s">
        <v>97</v>
      </c>
      <c r="C326" s="91" t="s">
        <v>97</v>
      </c>
      <c r="D326" s="91" t="s">
        <v>97</v>
      </c>
      <c r="E326" s="47"/>
      <c r="F326" s="99" t="s">
        <v>1454</v>
      </c>
      <c r="G326" s="133"/>
      <c r="H326" s="134"/>
      <c r="I326" s="92" t="s">
        <v>1449</v>
      </c>
      <c r="J326" s="92" t="s">
        <v>100</v>
      </c>
      <c r="K326" s="91" t="s">
        <v>101</v>
      </c>
      <c r="L326" s="93">
        <v>6</v>
      </c>
      <c r="M326" s="93"/>
      <c r="N326" s="159"/>
      <c r="O326" s="95" t="s">
        <v>1455</v>
      </c>
      <c r="P326" s="95" t="s">
        <v>114</v>
      </c>
      <c r="Q326" s="91" t="s">
        <v>1456</v>
      </c>
      <c r="R326" s="91"/>
      <c r="S326" s="91" t="s">
        <v>1457</v>
      </c>
      <c r="T326" s="95"/>
      <c r="U326" s="163"/>
      <c r="V326" s="160"/>
    </row>
    <row r="327" spans="1:22" ht="31" hidden="1" customHeight="1">
      <c r="A327" s="89" t="s">
        <v>1458</v>
      </c>
      <c r="B327" s="90" t="s">
        <v>228</v>
      </c>
      <c r="C327" s="91" t="s">
        <v>135</v>
      </c>
      <c r="D327" s="91" t="s">
        <v>228</v>
      </c>
      <c r="E327" s="38"/>
      <c r="F327" s="137" t="s">
        <v>1459</v>
      </c>
      <c r="G327" s="133"/>
      <c r="H327" s="134"/>
      <c r="I327" s="92" t="s">
        <v>1449</v>
      </c>
      <c r="J327" s="92" t="s">
        <v>230</v>
      </c>
      <c r="K327" s="91"/>
      <c r="L327" s="93"/>
      <c r="M327" s="93"/>
      <c r="N327" s="95" t="s">
        <v>1460</v>
      </c>
      <c r="O327" s="95"/>
      <c r="P327" s="95"/>
      <c r="Q327" s="91" t="s">
        <v>1229</v>
      </c>
      <c r="R327" s="91"/>
      <c r="S327" s="91"/>
      <c r="T327" s="180"/>
      <c r="U327" s="163"/>
      <c r="V327" s="160"/>
    </row>
    <row r="328" spans="1:22" ht="62.15" hidden="1" customHeight="1">
      <c r="A328" s="97" t="s">
        <v>1461</v>
      </c>
      <c r="B328" s="91" t="s">
        <v>135</v>
      </c>
      <c r="C328" s="91"/>
      <c r="D328" s="91" t="s">
        <v>135</v>
      </c>
      <c r="E328" s="38"/>
      <c r="F328" s="52"/>
      <c r="G328" s="227" t="s">
        <v>1462</v>
      </c>
      <c r="H328" s="228"/>
      <c r="I328" s="92" t="s">
        <v>1449</v>
      </c>
      <c r="J328" s="92" t="s">
        <v>230</v>
      </c>
      <c r="K328" s="91" t="s">
        <v>120</v>
      </c>
      <c r="L328" s="93">
        <v>3</v>
      </c>
      <c r="M328" s="93" t="s">
        <v>235</v>
      </c>
      <c r="N328" s="95" t="s">
        <v>1463</v>
      </c>
      <c r="O328" s="95" t="s">
        <v>1464</v>
      </c>
      <c r="P328" s="95" t="s">
        <v>1465</v>
      </c>
      <c r="Q328" s="91" t="s">
        <v>1466</v>
      </c>
      <c r="R328" s="91"/>
      <c r="S328" s="91"/>
      <c r="T328" s="180"/>
      <c r="U328" s="163"/>
      <c r="V328" s="160"/>
    </row>
    <row r="329" spans="1:22" ht="56" hidden="1">
      <c r="A329" s="97" t="s">
        <v>1467</v>
      </c>
      <c r="B329" s="90" t="s">
        <v>135</v>
      </c>
      <c r="C329" s="91" t="s">
        <v>135</v>
      </c>
      <c r="D329" s="91" t="s">
        <v>135</v>
      </c>
      <c r="E329" s="38"/>
      <c r="F329" s="31"/>
      <c r="G329" s="105" t="s">
        <v>1459</v>
      </c>
      <c r="H329" s="228"/>
      <c r="I329" s="92" t="s">
        <v>1449</v>
      </c>
      <c r="J329" s="92" t="s">
        <v>230</v>
      </c>
      <c r="K329" s="91" t="s">
        <v>168</v>
      </c>
      <c r="L329" s="93">
        <v>1024</v>
      </c>
      <c r="M329" s="93"/>
      <c r="N329" s="159"/>
      <c r="O329" s="159" t="s">
        <v>1468</v>
      </c>
      <c r="P329" s="159" t="s">
        <v>114</v>
      </c>
      <c r="Q329" s="91" t="s">
        <v>1469</v>
      </c>
      <c r="R329" s="91"/>
      <c r="S329" s="91"/>
      <c r="T329" s="180"/>
      <c r="U329" s="163"/>
      <c r="V329" s="160"/>
    </row>
    <row r="330" spans="1:22" ht="56" hidden="1">
      <c r="A330" s="97" t="s">
        <v>1470</v>
      </c>
      <c r="B330" s="90" t="s">
        <v>228</v>
      </c>
      <c r="C330" s="91" t="s">
        <v>135</v>
      </c>
      <c r="D330" s="91" t="s">
        <v>228</v>
      </c>
      <c r="E330" s="38"/>
      <c r="F330" s="30" t="s">
        <v>1471</v>
      </c>
      <c r="G330" s="133"/>
      <c r="H330" s="134"/>
      <c r="I330" s="92" t="s">
        <v>1449</v>
      </c>
      <c r="J330" s="92" t="s">
        <v>1472</v>
      </c>
      <c r="K330" s="91" t="s">
        <v>101</v>
      </c>
      <c r="L330" s="93">
        <v>1024</v>
      </c>
      <c r="M330" s="93"/>
      <c r="N330" s="159"/>
      <c r="O330" s="95" t="s">
        <v>1473</v>
      </c>
      <c r="P330" s="95" t="s">
        <v>213</v>
      </c>
      <c r="Q330" s="91"/>
      <c r="R330" s="91"/>
      <c r="S330" s="91"/>
      <c r="T330" s="95"/>
      <c r="U330" s="160"/>
      <c r="V330" s="160"/>
    </row>
    <row r="331" spans="1:22" ht="56" hidden="1">
      <c r="A331" s="97" t="s">
        <v>1474</v>
      </c>
      <c r="B331" s="90" t="s">
        <v>135</v>
      </c>
      <c r="C331" s="91" t="s">
        <v>135</v>
      </c>
      <c r="D331" s="91" t="s">
        <v>135</v>
      </c>
      <c r="E331" s="38"/>
      <c r="F331" s="31"/>
      <c r="G331" s="105" t="s">
        <v>215</v>
      </c>
      <c r="H331" s="228"/>
      <c r="I331" s="92" t="s">
        <v>1449</v>
      </c>
      <c r="J331" s="92" t="s">
        <v>1475</v>
      </c>
      <c r="K331" s="91" t="s">
        <v>101</v>
      </c>
      <c r="L331" s="93">
        <v>3</v>
      </c>
      <c r="M331" s="93" t="s">
        <v>217</v>
      </c>
      <c r="N331" s="159"/>
      <c r="O331" s="95" t="s">
        <v>1476</v>
      </c>
      <c r="P331" s="95" t="s">
        <v>1477</v>
      </c>
      <c r="Q331" s="91"/>
      <c r="R331" s="91"/>
      <c r="S331" s="91"/>
      <c r="T331" s="95"/>
      <c r="U331" s="160"/>
      <c r="V331" s="160"/>
    </row>
    <row r="332" spans="1:22" ht="56">
      <c r="A332" s="97" t="s">
        <v>1478</v>
      </c>
      <c r="B332" s="90" t="s">
        <v>97</v>
      </c>
      <c r="C332" s="91" t="s">
        <v>97</v>
      </c>
      <c r="D332" s="91" t="s">
        <v>97</v>
      </c>
      <c r="E332" s="38"/>
      <c r="F332" s="99" t="s">
        <v>1479</v>
      </c>
      <c r="G332" s="133"/>
      <c r="H332" s="134"/>
      <c r="I332" s="92" t="s">
        <v>1449</v>
      </c>
      <c r="J332" s="92" t="s">
        <v>1480</v>
      </c>
      <c r="K332" s="91" t="s">
        <v>1481</v>
      </c>
      <c r="L332" s="93">
        <v>19.399999999999999</v>
      </c>
      <c r="M332" s="93"/>
      <c r="N332" s="159"/>
      <c r="O332" s="95" t="s">
        <v>1482</v>
      </c>
      <c r="P332" s="95" t="s">
        <v>114</v>
      </c>
      <c r="Q332" s="91" t="s">
        <v>1483</v>
      </c>
      <c r="R332" s="91"/>
      <c r="S332" s="91" t="s">
        <v>1484</v>
      </c>
      <c r="T332" s="95"/>
      <c r="U332" s="160" t="s">
        <v>106</v>
      </c>
      <c r="V332" s="160"/>
    </row>
    <row r="333" spans="1:22" ht="56">
      <c r="A333" s="97" t="s">
        <v>1485</v>
      </c>
      <c r="B333" s="90" t="s">
        <v>97</v>
      </c>
      <c r="C333" s="91" t="s">
        <v>97</v>
      </c>
      <c r="D333" s="91" t="s">
        <v>97</v>
      </c>
      <c r="E333" s="38"/>
      <c r="F333" s="99" t="s">
        <v>1486</v>
      </c>
      <c r="G333" s="133"/>
      <c r="H333" s="134"/>
      <c r="I333" s="92" t="s">
        <v>1449</v>
      </c>
      <c r="J333" s="92" t="s">
        <v>1487</v>
      </c>
      <c r="K333" s="91" t="s">
        <v>120</v>
      </c>
      <c r="L333" s="93">
        <v>3</v>
      </c>
      <c r="M333" s="93" t="s">
        <v>372</v>
      </c>
      <c r="N333" s="159"/>
      <c r="O333" s="95" t="s">
        <v>1488</v>
      </c>
      <c r="P333" s="95" t="s">
        <v>1489</v>
      </c>
      <c r="Q333" s="93" t="s">
        <v>1490</v>
      </c>
      <c r="R333" s="93"/>
      <c r="S333" s="93" t="s">
        <v>1491</v>
      </c>
      <c r="T333" s="95"/>
      <c r="U333" s="160" t="s">
        <v>106</v>
      </c>
      <c r="V333" s="160"/>
    </row>
    <row r="334" spans="1:22" ht="56" hidden="1">
      <c r="A334" s="97" t="s">
        <v>1492</v>
      </c>
      <c r="B334" s="90" t="s">
        <v>97</v>
      </c>
      <c r="C334" s="91" t="s">
        <v>97</v>
      </c>
      <c r="D334" s="91" t="s">
        <v>97</v>
      </c>
      <c r="E334" s="26"/>
      <c r="F334" s="99" t="s">
        <v>1493</v>
      </c>
      <c r="G334" s="133"/>
      <c r="H334" s="134"/>
      <c r="I334" s="92" t="s">
        <v>1449</v>
      </c>
      <c r="J334" s="92" t="s">
        <v>1494</v>
      </c>
      <c r="K334" s="91" t="s">
        <v>1233</v>
      </c>
      <c r="L334" s="93">
        <v>19.2</v>
      </c>
      <c r="M334" s="93"/>
      <c r="N334" s="159"/>
      <c r="O334" s="95" t="s">
        <v>1495</v>
      </c>
      <c r="P334" s="95" t="s">
        <v>1496</v>
      </c>
      <c r="Q334" s="91" t="s">
        <v>1497</v>
      </c>
      <c r="R334" s="91"/>
      <c r="S334" s="91" t="s">
        <v>1498</v>
      </c>
      <c r="T334" s="95"/>
      <c r="U334" s="163"/>
      <c r="V334" s="160"/>
    </row>
    <row r="335" spans="1:22" ht="56" hidden="1">
      <c r="A335" s="97" t="s">
        <v>1499</v>
      </c>
      <c r="B335" s="90" t="s">
        <v>135</v>
      </c>
      <c r="C335" s="91"/>
      <c r="D335" s="91" t="s">
        <v>135</v>
      </c>
      <c r="E335" s="26"/>
      <c r="F335" s="137" t="s">
        <v>1500</v>
      </c>
      <c r="G335" s="133"/>
      <c r="H335" s="134"/>
      <c r="I335" s="92" t="s">
        <v>1449</v>
      </c>
      <c r="J335" s="92" t="s">
        <v>1501</v>
      </c>
      <c r="K335" s="91" t="s">
        <v>168</v>
      </c>
      <c r="L335" s="93">
        <v>50</v>
      </c>
      <c r="M335" s="93"/>
      <c r="N335" s="159"/>
      <c r="O335" s="95"/>
      <c r="P335" s="95" t="s">
        <v>1502</v>
      </c>
      <c r="Q335" s="91"/>
      <c r="R335" s="91"/>
      <c r="S335" s="91"/>
      <c r="T335" s="95"/>
      <c r="U335" s="160"/>
      <c r="V335" s="160"/>
    </row>
    <row r="336" spans="1:22" ht="56" hidden="1">
      <c r="A336" s="97" t="s">
        <v>1503</v>
      </c>
      <c r="B336" s="90" t="s">
        <v>135</v>
      </c>
      <c r="C336" s="91" t="s">
        <v>135</v>
      </c>
      <c r="D336" s="91" t="s">
        <v>135</v>
      </c>
      <c r="E336" s="26"/>
      <c r="F336" s="137" t="s">
        <v>1504</v>
      </c>
      <c r="G336" s="133"/>
      <c r="H336" s="134"/>
      <c r="I336" s="92" t="s">
        <v>1449</v>
      </c>
      <c r="J336" s="92" t="s">
        <v>1505</v>
      </c>
      <c r="K336" s="91" t="s">
        <v>1506</v>
      </c>
      <c r="L336" s="93">
        <v>50</v>
      </c>
      <c r="M336" s="93"/>
      <c r="N336" s="159"/>
      <c r="O336" s="95" t="s">
        <v>1507</v>
      </c>
      <c r="P336" s="95" t="s">
        <v>1508</v>
      </c>
      <c r="Q336" s="91"/>
      <c r="R336" s="91"/>
      <c r="S336" s="91"/>
      <c r="T336" s="95"/>
      <c r="U336" s="160"/>
      <c r="V336" s="160"/>
    </row>
    <row r="337" spans="1:22" ht="56" hidden="1">
      <c r="A337" s="97" t="s">
        <v>1509</v>
      </c>
      <c r="B337" s="90" t="s">
        <v>135</v>
      </c>
      <c r="C337" s="91" t="s">
        <v>135</v>
      </c>
      <c r="D337" s="91" t="s">
        <v>135</v>
      </c>
      <c r="E337" s="26"/>
      <c r="F337" s="137" t="s">
        <v>1510</v>
      </c>
      <c r="G337" s="133"/>
      <c r="H337" s="134"/>
      <c r="I337" s="92" t="s">
        <v>1449</v>
      </c>
      <c r="J337" s="92" t="s">
        <v>220</v>
      </c>
      <c r="K337" s="91" t="s">
        <v>168</v>
      </c>
      <c r="L337" s="93">
        <v>50</v>
      </c>
      <c r="M337" s="93"/>
      <c r="N337" s="159"/>
      <c r="O337" s="95" t="s">
        <v>221</v>
      </c>
      <c r="P337" s="95" t="s">
        <v>1511</v>
      </c>
      <c r="Q337" s="91"/>
      <c r="R337" s="91"/>
      <c r="S337" s="91"/>
      <c r="T337" s="95"/>
      <c r="U337" s="160"/>
      <c r="V337" s="160"/>
    </row>
    <row r="338" spans="1:22" ht="54.75" customHeight="1">
      <c r="A338" s="97" t="s">
        <v>1512</v>
      </c>
      <c r="B338" s="90" t="s">
        <v>135</v>
      </c>
      <c r="C338" s="91"/>
      <c r="D338" s="91" t="s">
        <v>135</v>
      </c>
      <c r="E338" s="26"/>
      <c r="F338" s="229" t="s">
        <v>1513</v>
      </c>
      <c r="G338" s="230"/>
      <c r="H338" s="231"/>
      <c r="I338" s="92" t="s">
        <v>1449</v>
      </c>
      <c r="J338" s="92" t="s">
        <v>1514</v>
      </c>
      <c r="K338" s="91"/>
      <c r="L338" s="93"/>
      <c r="M338" s="93"/>
      <c r="N338" s="93"/>
      <c r="O338" s="95"/>
      <c r="P338" s="92" t="s">
        <v>1515</v>
      </c>
      <c r="Q338" s="91" t="s">
        <v>1516</v>
      </c>
      <c r="R338" s="91"/>
      <c r="S338" s="91"/>
      <c r="T338" s="93"/>
      <c r="U338" s="160" t="s">
        <v>106</v>
      </c>
      <c r="V338" s="160"/>
    </row>
    <row r="339" spans="1:22" ht="56">
      <c r="A339" s="223" t="s">
        <v>1517</v>
      </c>
      <c r="B339" s="90" t="s">
        <v>135</v>
      </c>
      <c r="C339" s="91"/>
      <c r="D339" s="91" t="s">
        <v>135</v>
      </c>
      <c r="E339" s="26"/>
      <c r="F339" s="30"/>
      <c r="G339" s="139" t="s">
        <v>1518</v>
      </c>
      <c r="H339" s="139"/>
      <c r="I339" s="92" t="s">
        <v>1449</v>
      </c>
      <c r="J339" s="92" t="s">
        <v>268</v>
      </c>
      <c r="K339" s="91" t="s">
        <v>175</v>
      </c>
      <c r="L339" s="93">
        <v>20</v>
      </c>
      <c r="M339" s="93"/>
      <c r="N339" s="159"/>
      <c r="O339" s="95" t="s">
        <v>269</v>
      </c>
      <c r="P339" s="95"/>
      <c r="Q339" s="91" t="s">
        <v>1229</v>
      </c>
      <c r="R339" s="91"/>
      <c r="S339" s="91"/>
      <c r="T339" s="95"/>
      <c r="U339" s="160" t="s">
        <v>106</v>
      </c>
      <c r="V339" s="160"/>
    </row>
    <row r="340" spans="1:22" ht="56" hidden="1">
      <c r="A340" s="223" t="s">
        <v>1519</v>
      </c>
      <c r="B340" s="90" t="s">
        <v>135</v>
      </c>
      <c r="C340" s="91"/>
      <c r="D340" s="91" t="s">
        <v>135</v>
      </c>
      <c r="E340" s="26"/>
      <c r="F340" s="52"/>
      <c r="G340" s="106" t="s">
        <v>279</v>
      </c>
      <c r="H340" s="139"/>
      <c r="I340" s="92" t="s">
        <v>1449</v>
      </c>
      <c r="J340" s="92" t="s">
        <v>280</v>
      </c>
      <c r="K340" s="91" t="s">
        <v>120</v>
      </c>
      <c r="L340" s="93">
        <v>3</v>
      </c>
      <c r="M340" s="161" t="s">
        <v>121</v>
      </c>
      <c r="N340" s="159"/>
      <c r="O340" s="95" t="s">
        <v>281</v>
      </c>
      <c r="P340" s="95"/>
      <c r="Q340" s="91" t="s">
        <v>282</v>
      </c>
      <c r="R340" s="91"/>
      <c r="S340" s="91"/>
      <c r="T340" s="95"/>
      <c r="U340" s="160"/>
      <c r="V340" s="160"/>
    </row>
    <row r="341" spans="1:22" ht="56">
      <c r="A341" s="223" t="s">
        <v>1520</v>
      </c>
      <c r="B341" s="90" t="s">
        <v>135</v>
      </c>
      <c r="C341" s="91"/>
      <c r="D341" s="91" t="s">
        <v>135</v>
      </c>
      <c r="E341" s="26"/>
      <c r="F341" s="30"/>
      <c r="G341" s="139" t="s">
        <v>1521</v>
      </c>
      <c r="H341" s="139"/>
      <c r="I341" s="92" t="s">
        <v>1449</v>
      </c>
      <c r="J341" s="92" t="s">
        <v>274</v>
      </c>
      <c r="K341" s="91" t="s">
        <v>110</v>
      </c>
      <c r="L341" s="93" t="s">
        <v>111</v>
      </c>
      <c r="M341" s="91" t="s">
        <v>112</v>
      </c>
      <c r="N341" s="159"/>
      <c r="O341" s="95" t="s">
        <v>275</v>
      </c>
      <c r="P341" s="95" t="s">
        <v>276</v>
      </c>
      <c r="Q341" s="91" t="s">
        <v>1522</v>
      </c>
      <c r="R341" s="91"/>
      <c r="S341" s="91"/>
      <c r="T341" s="95"/>
      <c r="U341" s="160" t="s">
        <v>106</v>
      </c>
      <c r="V341" s="160"/>
    </row>
    <row r="342" spans="1:22" ht="56" hidden="1">
      <c r="A342" s="223" t="s">
        <v>1523</v>
      </c>
      <c r="B342" s="90" t="s">
        <v>135</v>
      </c>
      <c r="C342" s="91"/>
      <c r="D342" s="91" t="s">
        <v>135</v>
      </c>
      <c r="E342" s="26"/>
      <c r="F342" s="30"/>
      <c r="G342" s="106" t="s">
        <v>1524</v>
      </c>
      <c r="H342" s="139"/>
      <c r="I342" s="92" t="s">
        <v>1449</v>
      </c>
      <c r="J342" s="92" t="s">
        <v>1525</v>
      </c>
      <c r="K342" s="91" t="s">
        <v>101</v>
      </c>
      <c r="L342" s="93">
        <v>6</v>
      </c>
      <c r="M342" s="93"/>
      <c r="N342" s="159"/>
      <c r="O342" s="95" t="s">
        <v>1455</v>
      </c>
      <c r="P342" s="95" t="s">
        <v>114</v>
      </c>
      <c r="Q342" s="91"/>
      <c r="R342" s="91"/>
      <c r="S342" s="91"/>
      <c r="T342" s="95"/>
      <c r="U342" s="160"/>
      <c r="V342" s="160"/>
    </row>
    <row r="343" spans="1:22" ht="56" hidden="1">
      <c r="A343" s="97" t="s">
        <v>1526</v>
      </c>
      <c r="B343" s="90" t="s">
        <v>135</v>
      </c>
      <c r="C343" s="91"/>
      <c r="D343" s="91" t="s">
        <v>135</v>
      </c>
      <c r="E343" s="26"/>
      <c r="F343" s="137" t="s">
        <v>1527</v>
      </c>
      <c r="G343" s="133"/>
      <c r="H343" s="134"/>
      <c r="I343" s="92" t="s">
        <v>1449</v>
      </c>
      <c r="J343" s="92" t="s">
        <v>1528</v>
      </c>
      <c r="K343" s="91"/>
      <c r="L343" s="93"/>
      <c r="M343" s="93"/>
      <c r="N343" s="93"/>
      <c r="O343" s="92"/>
      <c r="P343" s="92" t="s">
        <v>1529</v>
      </c>
      <c r="Q343" s="91"/>
      <c r="R343" s="91"/>
      <c r="S343" s="91"/>
      <c r="T343" s="93"/>
      <c r="U343" s="160"/>
      <c r="V343" s="160"/>
    </row>
    <row r="344" spans="1:22" ht="27" hidden="1" customHeight="1">
      <c r="A344" s="223" t="s">
        <v>1530</v>
      </c>
      <c r="B344" s="90" t="s">
        <v>97</v>
      </c>
      <c r="C344" s="91"/>
      <c r="D344" s="91" t="s">
        <v>97</v>
      </c>
      <c r="E344" s="26"/>
      <c r="F344" s="52"/>
      <c r="G344" s="139" t="s">
        <v>1531</v>
      </c>
      <c r="H344" s="139"/>
      <c r="I344" s="92" t="s">
        <v>1449</v>
      </c>
      <c r="J344" s="92" t="s">
        <v>1532</v>
      </c>
      <c r="K344" s="91" t="s">
        <v>101</v>
      </c>
      <c r="L344" s="93">
        <v>50</v>
      </c>
      <c r="M344" s="93"/>
      <c r="N344" s="159"/>
      <c r="O344" s="95"/>
      <c r="P344" s="95" t="s">
        <v>1531</v>
      </c>
      <c r="Q344" s="91"/>
      <c r="R344" s="91"/>
      <c r="S344" s="91"/>
      <c r="T344" s="95"/>
      <c r="U344" s="160"/>
      <c r="V344" s="160"/>
    </row>
    <row r="345" spans="1:22" ht="27" hidden="1" customHeight="1">
      <c r="A345" s="223" t="s">
        <v>1533</v>
      </c>
      <c r="B345" s="90" t="s">
        <v>135</v>
      </c>
      <c r="C345" s="91"/>
      <c r="D345" s="91" t="s">
        <v>135</v>
      </c>
      <c r="E345" s="26"/>
      <c r="F345" s="52"/>
      <c r="G345" s="106" t="s">
        <v>1534</v>
      </c>
      <c r="H345" s="139"/>
      <c r="I345" s="92" t="s">
        <v>1449</v>
      </c>
      <c r="J345" s="92" t="s">
        <v>1535</v>
      </c>
      <c r="K345" s="91" t="s">
        <v>101</v>
      </c>
      <c r="L345" s="93">
        <v>50</v>
      </c>
      <c r="M345" s="93"/>
      <c r="N345" s="159"/>
      <c r="O345" s="95"/>
      <c r="P345" s="95" t="s">
        <v>1536</v>
      </c>
      <c r="Q345" s="91"/>
      <c r="R345" s="91"/>
      <c r="S345" s="91"/>
      <c r="T345" s="95"/>
      <c r="U345" s="160"/>
      <c r="V345" s="160"/>
    </row>
    <row r="346" spans="1:22" ht="56" hidden="1">
      <c r="A346" s="97" t="s">
        <v>1537</v>
      </c>
      <c r="B346" s="90" t="s">
        <v>135</v>
      </c>
      <c r="C346" s="91"/>
      <c r="D346" s="91" t="s">
        <v>135</v>
      </c>
      <c r="E346" s="26"/>
      <c r="F346" s="137" t="s">
        <v>1538</v>
      </c>
      <c r="G346" s="133"/>
      <c r="H346" s="134"/>
      <c r="I346" s="92" t="s">
        <v>1449</v>
      </c>
      <c r="J346" s="92" t="s">
        <v>1539</v>
      </c>
      <c r="K346" s="91"/>
      <c r="L346" s="93"/>
      <c r="M346" s="93"/>
      <c r="N346" s="93"/>
      <c r="O346" s="95"/>
      <c r="P346" s="92" t="s">
        <v>1540</v>
      </c>
      <c r="Q346" s="91"/>
      <c r="R346" s="91"/>
      <c r="S346" s="91"/>
      <c r="T346" s="93"/>
      <c r="U346" s="160"/>
      <c r="V346" s="160"/>
    </row>
    <row r="347" spans="1:22" ht="27" hidden="1" customHeight="1">
      <c r="A347" s="223" t="s">
        <v>1541</v>
      </c>
      <c r="B347" s="90" t="s">
        <v>97</v>
      </c>
      <c r="C347" s="91"/>
      <c r="D347" s="91" t="s">
        <v>97</v>
      </c>
      <c r="E347" s="26"/>
      <c r="F347" s="52"/>
      <c r="G347" s="139" t="s">
        <v>1542</v>
      </c>
      <c r="H347" s="139"/>
      <c r="I347" s="92" t="s">
        <v>1449</v>
      </c>
      <c r="J347" s="92" t="s">
        <v>1543</v>
      </c>
      <c r="K347" s="91" t="s">
        <v>101</v>
      </c>
      <c r="L347" s="93">
        <v>50</v>
      </c>
      <c r="M347" s="93"/>
      <c r="N347" s="159"/>
      <c r="O347" s="95"/>
      <c r="P347" s="95" t="s">
        <v>1544</v>
      </c>
      <c r="Q347" s="91"/>
      <c r="R347" s="91"/>
      <c r="S347" s="91"/>
      <c r="T347" s="95"/>
      <c r="U347" s="160"/>
      <c r="V347" s="160"/>
    </row>
    <row r="348" spans="1:22" ht="27" hidden="1" customHeight="1">
      <c r="A348" s="223" t="s">
        <v>1545</v>
      </c>
      <c r="B348" s="90" t="s">
        <v>135</v>
      </c>
      <c r="C348" s="91"/>
      <c r="D348" s="91" t="s">
        <v>135</v>
      </c>
      <c r="E348" s="26"/>
      <c r="F348" s="52"/>
      <c r="G348" s="106" t="s">
        <v>1546</v>
      </c>
      <c r="H348" s="139"/>
      <c r="I348" s="92" t="s">
        <v>1449</v>
      </c>
      <c r="J348" s="92" t="s">
        <v>1547</v>
      </c>
      <c r="K348" s="91" t="s">
        <v>101</v>
      </c>
      <c r="L348" s="93">
        <v>50</v>
      </c>
      <c r="M348" s="93"/>
      <c r="N348" s="159"/>
      <c r="O348" s="95"/>
      <c r="P348" s="95" t="s">
        <v>1548</v>
      </c>
      <c r="Q348" s="91"/>
      <c r="R348" s="91"/>
      <c r="S348" s="91"/>
      <c r="T348" s="95"/>
      <c r="U348" s="160"/>
      <c r="V348" s="160"/>
    </row>
    <row r="349" spans="1:22" ht="56" hidden="1">
      <c r="A349" s="97" t="s">
        <v>1549</v>
      </c>
      <c r="B349" s="90" t="s">
        <v>135</v>
      </c>
      <c r="C349" s="91"/>
      <c r="D349" s="91" t="s">
        <v>135</v>
      </c>
      <c r="E349" s="26"/>
      <c r="F349" s="137" t="s">
        <v>1550</v>
      </c>
      <c r="G349" s="133"/>
      <c r="H349" s="134"/>
      <c r="I349" s="92" t="s">
        <v>1449</v>
      </c>
      <c r="J349" s="92" t="s">
        <v>1551</v>
      </c>
      <c r="K349" s="91"/>
      <c r="L349" s="93"/>
      <c r="M349" s="93"/>
      <c r="N349" s="93"/>
      <c r="O349" s="95"/>
      <c r="P349" s="92" t="s">
        <v>1552</v>
      </c>
      <c r="Q349" s="91"/>
      <c r="R349" s="91"/>
      <c r="S349" s="91"/>
      <c r="T349" s="93"/>
      <c r="U349" s="160"/>
      <c r="V349" s="160"/>
    </row>
    <row r="350" spans="1:22" ht="27" hidden="1" customHeight="1">
      <c r="A350" s="223" t="s">
        <v>1553</v>
      </c>
      <c r="B350" s="90" t="s">
        <v>97</v>
      </c>
      <c r="C350" s="91"/>
      <c r="D350" s="91" t="s">
        <v>97</v>
      </c>
      <c r="E350" s="26"/>
      <c r="F350" s="52"/>
      <c r="G350" s="139" t="s">
        <v>1554</v>
      </c>
      <c r="H350" s="139"/>
      <c r="I350" s="92" t="s">
        <v>1449</v>
      </c>
      <c r="J350" s="92" t="s">
        <v>1555</v>
      </c>
      <c r="K350" s="91" t="s">
        <v>101</v>
      </c>
      <c r="L350" s="93">
        <v>50</v>
      </c>
      <c r="M350" s="93"/>
      <c r="N350" s="159"/>
      <c r="O350" s="95"/>
      <c r="P350" s="95" t="s">
        <v>1556</v>
      </c>
      <c r="Q350" s="91"/>
      <c r="R350" s="91"/>
      <c r="S350" s="91"/>
      <c r="T350" s="95"/>
      <c r="U350" s="160"/>
      <c r="V350" s="160"/>
    </row>
    <row r="351" spans="1:22" ht="27" hidden="1" customHeight="1">
      <c r="A351" s="223" t="s">
        <v>1557</v>
      </c>
      <c r="B351" s="90" t="s">
        <v>135</v>
      </c>
      <c r="C351" s="91"/>
      <c r="D351" s="91" t="s">
        <v>135</v>
      </c>
      <c r="E351" s="26"/>
      <c r="F351" s="52"/>
      <c r="G351" s="102" t="s">
        <v>1558</v>
      </c>
      <c r="H351" s="106"/>
      <c r="I351" s="92" t="s">
        <v>1449</v>
      </c>
      <c r="J351" s="92" t="s">
        <v>1559</v>
      </c>
      <c r="K351" s="91" t="s">
        <v>101</v>
      </c>
      <c r="L351" s="93">
        <v>50</v>
      </c>
      <c r="M351" s="93"/>
      <c r="N351" s="159"/>
      <c r="O351" s="95"/>
      <c r="P351" s="95" t="s">
        <v>1560</v>
      </c>
      <c r="Q351" s="91"/>
      <c r="R351" s="91"/>
      <c r="S351" s="91"/>
      <c r="T351" s="95"/>
      <c r="U351" s="160"/>
      <c r="V351" s="160"/>
    </row>
    <row r="352" spans="1:22" ht="56" hidden="1">
      <c r="A352" s="97" t="s">
        <v>1561</v>
      </c>
      <c r="B352" s="90" t="s">
        <v>135</v>
      </c>
      <c r="C352" s="91"/>
      <c r="D352" s="91" t="s">
        <v>135</v>
      </c>
      <c r="E352" s="26"/>
      <c r="F352" s="137" t="s">
        <v>1562</v>
      </c>
      <c r="G352" s="133"/>
      <c r="H352" s="134"/>
      <c r="I352" s="92" t="s">
        <v>1449</v>
      </c>
      <c r="J352" s="92" t="s">
        <v>1124</v>
      </c>
      <c r="K352" s="91"/>
      <c r="L352" s="93"/>
      <c r="M352" s="93"/>
      <c r="N352" s="93"/>
      <c r="O352" s="95"/>
      <c r="P352" s="92" t="s">
        <v>1563</v>
      </c>
      <c r="Q352" s="91"/>
      <c r="R352" s="91"/>
      <c r="S352" s="91"/>
      <c r="T352" s="93"/>
      <c r="U352" s="160"/>
      <c r="V352" s="160"/>
    </row>
    <row r="353" spans="1:22" ht="27" hidden="1" customHeight="1">
      <c r="A353" s="223" t="s">
        <v>1564</v>
      </c>
      <c r="B353" s="90" t="s">
        <v>228</v>
      </c>
      <c r="C353" s="91"/>
      <c r="D353" s="91" t="s">
        <v>228</v>
      </c>
      <c r="E353" s="26"/>
      <c r="F353" s="52"/>
      <c r="G353" s="139" t="s">
        <v>1565</v>
      </c>
      <c r="H353" s="139"/>
      <c r="I353" s="92" t="s">
        <v>1449</v>
      </c>
      <c r="J353" s="92" t="s">
        <v>1092</v>
      </c>
      <c r="K353" s="91" t="s">
        <v>101</v>
      </c>
      <c r="L353" s="93">
        <v>50</v>
      </c>
      <c r="M353" s="93"/>
      <c r="N353" s="93"/>
      <c r="O353" s="95"/>
      <c r="P353" s="92"/>
      <c r="Q353" s="91"/>
      <c r="R353" s="91"/>
      <c r="S353" s="91"/>
      <c r="T353" s="93"/>
      <c r="U353" s="160"/>
      <c r="V353" s="160"/>
    </row>
    <row r="354" spans="1:22" ht="48.75" hidden="1" customHeight="1">
      <c r="A354" s="223" t="s">
        <v>1566</v>
      </c>
      <c r="B354" s="90" t="s">
        <v>135</v>
      </c>
      <c r="C354" s="91"/>
      <c r="D354" s="91" t="s">
        <v>135</v>
      </c>
      <c r="E354" s="26"/>
      <c r="F354" s="31"/>
      <c r="G354" s="53"/>
      <c r="H354" s="107" t="s">
        <v>1567</v>
      </c>
      <c r="I354" s="92" t="s">
        <v>1449</v>
      </c>
      <c r="J354" s="92" t="s">
        <v>1097</v>
      </c>
      <c r="K354" s="91" t="s">
        <v>101</v>
      </c>
      <c r="L354" s="93">
        <v>4</v>
      </c>
      <c r="M354" s="93" t="s">
        <v>308</v>
      </c>
      <c r="N354" s="159"/>
      <c r="O354" s="95"/>
      <c r="P354" s="92" t="s">
        <v>1568</v>
      </c>
      <c r="Q354" s="91"/>
      <c r="R354" s="91"/>
      <c r="S354" s="91"/>
      <c r="T354" s="95"/>
      <c r="U354" s="160"/>
      <c r="V354" s="160"/>
    </row>
    <row r="355" spans="1:22" ht="56">
      <c r="A355" s="223" t="s">
        <v>1569</v>
      </c>
      <c r="B355" s="90" t="s">
        <v>135</v>
      </c>
      <c r="C355" s="91"/>
      <c r="D355" s="91" t="s">
        <v>135</v>
      </c>
      <c r="E355" s="26"/>
      <c r="F355" s="137" t="s">
        <v>1570</v>
      </c>
      <c r="G355" s="133"/>
      <c r="H355" s="134"/>
      <c r="I355" s="92" t="s">
        <v>1449</v>
      </c>
      <c r="J355" s="92" t="s">
        <v>1571</v>
      </c>
      <c r="K355" s="91"/>
      <c r="L355" s="93"/>
      <c r="M355" s="93"/>
      <c r="N355" s="93"/>
      <c r="O355" s="95"/>
      <c r="P355" s="92"/>
      <c r="Q355" s="91" t="s">
        <v>1572</v>
      </c>
      <c r="R355" s="91"/>
      <c r="S355" s="91"/>
      <c r="T355" s="93"/>
      <c r="U355" s="160" t="s">
        <v>106</v>
      </c>
      <c r="V355" s="160"/>
    </row>
    <row r="356" spans="1:22" ht="56">
      <c r="A356" s="223" t="s">
        <v>1573</v>
      </c>
      <c r="B356" s="90" t="s">
        <v>135</v>
      </c>
      <c r="C356" s="91"/>
      <c r="D356" s="91" t="s">
        <v>135</v>
      </c>
      <c r="E356" s="26"/>
      <c r="F356" s="52"/>
      <c r="G356" s="139" t="s">
        <v>1574</v>
      </c>
      <c r="H356" s="139"/>
      <c r="I356" s="92" t="s">
        <v>1449</v>
      </c>
      <c r="J356" s="92" t="s">
        <v>1124</v>
      </c>
      <c r="K356" s="91"/>
      <c r="L356" s="93"/>
      <c r="M356" s="93"/>
      <c r="N356" s="93"/>
      <c r="O356" s="95"/>
      <c r="P356" s="92"/>
      <c r="Q356" s="91"/>
      <c r="R356" s="91"/>
      <c r="S356" s="91"/>
      <c r="T356" s="93"/>
      <c r="U356" s="160" t="s">
        <v>106</v>
      </c>
      <c r="V356" s="160"/>
    </row>
    <row r="357" spans="1:22" ht="56">
      <c r="A357" s="223" t="s">
        <v>1575</v>
      </c>
      <c r="B357" s="90" t="s">
        <v>135</v>
      </c>
      <c r="C357" s="91"/>
      <c r="D357" s="91" t="s">
        <v>135</v>
      </c>
      <c r="E357" s="26"/>
      <c r="F357" s="52"/>
      <c r="G357" s="54"/>
      <c r="H357" s="107" t="s">
        <v>1576</v>
      </c>
      <c r="I357" s="92" t="s">
        <v>1449</v>
      </c>
      <c r="J357" s="92" t="s">
        <v>1130</v>
      </c>
      <c r="K357" s="91" t="s">
        <v>168</v>
      </c>
      <c r="L357" s="93">
        <v>255</v>
      </c>
      <c r="M357" s="93"/>
      <c r="N357" s="159"/>
      <c r="O357" s="95" t="s">
        <v>383</v>
      </c>
      <c r="P357" s="95" t="s">
        <v>384</v>
      </c>
      <c r="Q357" s="91"/>
      <c r="R357" s="91"/>
      <c r="S357" s="91"/>
      <c r="T357" s="95"/>
      <c r="U357" s="160" t="s">
        <v>106</v>
      </c>
      <c r="V357" s="160"/>
    </row>
    <row r="358" spans="1:22" ht="56">
      <c r="A358" s="223" t="s">
        <v>1577</v>
      </c>
      <c r="B358" s="90" t="s">
        <v>135</v>
      </c>
      <c r="C358" s="91"/>
      <c r="D358" s="91" t="s">
        <v>135</v>
      </c>
      <c r="E358" s="26"/>
      <c r="F358" s="52"/>
      <c r="G358" s="54"/>
      <c r="H358" s="107" t="s">
        <v>1578</v>
      </c>
      <c r="I358" s="92" t="s">
        <v>1449</v>
      </c>
      <c r="J358" s="92" t="s">
        <v>1134</v>
      </c>
      <c r="K358" s="91" t="s">
        <v>168</v>
      </c>
      <c r="L358" s="93">
        <v>255</v>
      </c>
      <c r="M358" s="93"/>
      <c r="N358" s="159"/>
      <c r="O358" s="95" t="s">
        <v>388</v>
      </c>
      <c r="P358" s="95" t="s">
        <v>114</v>
      </c>
      <c r="Q358" s="91"/>
      <c r="R358" s="91"/>
      <c r="S358" s="91"/>
      <c r="T358" s="95"/>
      <c r="U358" s="160" t="s">
        <v>106</v>
      </c>
      <c r="V358" s="160"/>
    </row>
    <row r="359" spans="1:22" ht="56">
      <c r="A359" s="223" t="s">
        <v>1579</v>
      </c>
      <c r="B359" s="90" t="s">
        <v>135</v>
      </c>
      <c r="C359" s="91"/>
      <c r="D359" s="91" t="s">
        <v>135</v>
      </c>
      <c r="E359" s="26"/>
      <c r="F359" s="52"/>
      <c r="G359" s="54"/>
      <c r="H359" s="107" t="s">
        <v>1580</v>
      </c>
      <c r="I359" s="92" t="s">
        <v>1449</v>
      </c>
      <c r="J359" s="92" t="s">
        <v>1137</v>
      </c>
      <c r="K359" s="91" t="s">
        <v>168</v>
      </c>
      <c r="L359" s="93">
        <v>255</v>
      </c>
      <c r="M359" s="93"/>
      <c r="N359" s="159"/>
      <c r="O359" s="95" t="s">
        <v>388</v>
      </c>
      <c r="P359" s="95" t="s">
        <v>114</v>
      </c>
      <c r="Q359" s="91"/>
      <c r="R359" s="91"/>
      <c r="S359" s="91"/>
      <c r="T359" s="95"/>
      <c r="U359" s="160" t="s">
        <v>106</v>
      </c>
      <c r="V359" s="160"/>
    </row>
    <row r="360" spans="1:22" ht="56">
      <c r="A360" s="223" t="s">
        <v>1581</v>
      </c>
      <c r="B360" s="90" t="s">
        <v>135</v>
      </c>
      <c r="C360" s="91"/>
      <c r="D360" s="91" t="s">
        <v>135</v>
      </c>
      <c r="E360" s="26"/>
      <c r="F360" s="52"/>
      <c r="G360" s="54"/>
      <c r="H360" s="107" t="s">
        <v>1582</v>
      </c>
      <c r="I360" s="92" t="s">
        <v>1449</v>
      </c>
      <c r="J360" s="92" t="s">
        <v>1140</v>
      </c>
      <c r="K360" s="91" t="s">
        <v>168</v>
      </c>
      <c r="L360" s="93">
        <v>255</v>
      </c>
      <c r="M360" s="93"/>
      <c r="N360" s="159"/>
      <c r="O360" s="95" t="s">
        <v>510</v>
      </c>
      <c r="P360" s="95" t="s">
        <v>114</v>
      </c>
      <c r="Q360" s="91"/>
      <c r="R360" s="91"/>
      <c r="S360" s="91"/>
      <c r="T360" s="95"/>
      <c r="U360" s="160" t="s">
        <v>106</v>
      </c>
      <c r="V360" s="160"/>
    </row>
    <row r="361" spans="1:22" ht="56">
      <c r="A361" s="223" t="s">
        <v>1583</v>
      </c>
      <c r="B361" s="90" t="s">
        <v>135</v>
      </c>
      <c r="C361" s="91"/>
      <c r="D361" s="91" t="s">
        <v>135</v>
      </c>
      <c r="E361" s="26"/>
      <c r="F361" s="52"/>
      <c r="G361" s="54"/>
      <c r="H361" s="107" t="s">
        <v>1584</v>
      </c>
      <c r="I361" s="92" t="s">
        <v>1449</v>
      </c>
      <c r="J361" s="92" t="s">
        <v>1144</v>
      </c>
      <c r="K361" s="91" t="s">
        <v>168</v>
      </c>
      <c r="L361" s="93">
        <v>10</v>
      </c>
      <c r="M361" s="93"/>
      <c r="N361" s="159"/>
      <c r="O361" s="95" t="s">
        <v>399</v>
      </c>
      <c r="P361" s="95" t="s">
        <v>400</v>
      </c>
      <c r="Q361" s="91"/>
      <c r="R361" s="91"/>
      <c r="S361" s="91"/>
      <c r="T361" s="95"/>
      <c r="U361" s="160" t="s">
        <v>106</v>
      </c>
      <c r="V361" s="160"/>
    </row>
    <row r="362" spans="1:22" ht="56">
      <c r="A362" s="223" t="s">
        <v>1585</v>
      </c>
      <c r="B362" s="90" t="s">
        <v>135</v>
      </c>
      <c r="C362" s="91"/>
      <c r="D362" s="91" t="s">
        <v>135</v>
      </c>
      <c r="E362" s="26"/>
      <c r="F362" s="52"/>
      <c r="G362" s="54"/>
      <c r="H362" s="107" t="s">
        <v>1586</v>
      </c>
      <c r="I362" s="92" t="s">
        <v>1449</v>
      </c>
      <c r="J362" s="92" t="s">
        <v>1147</v>
      </c>
      <c r="K362" s="91" t="s">
        <v>168</v>
      </c>
      <c r="L362" s="93">
        <v>255</v>
      </c>
      <c r="M362" s="93"/>
      <c r="N362" s="159"/>
      <c r="O362" s="95" t="s">
        <v>404</v>
      </c>
      <c r="P362" s="95" t="s">
        <v>405</v>
      </c>
      <c r="Q362" s="91"/>
      <c r="R362" s="91"/>
      <c r="S362" s="91"/>
      <c r="T362" s="95"/>
      <c r="U362" s="160" t="s">
        <v>106</v>
      </c>
      <c r="V362" s="160"/>
    </row>
    <row r="363" spans="1:22" ht="56">
      <c r="A363" s="223" t="s">
        <v>1587</v>
      </c>
      <c r="B363" s="90" t="s">
        <v>97</v>
      </c>
      <c r="C363" s="91"/>
      <c r="D363" s="91" t="s">
        <v>97</v>
      </c>
      <c r="E363" s="26"/>
      <c r="F363" s="30"/>
      <c r="G363" s="55"/>
      <c r="H363" s="107" t="s">
        <v>1588</v>
      </c>
      <c r="I363" s="92" t="s">
        <v>1449</v>
      </c>
      <c r="J363" s="92" t="s">
        <v>1149</v>
      </c>
      <c r="K363" s="91" t="s">
        <v>120</v>
      </c>
      <c r="L363" s="93">
        <v>2</v>
      </c>
      <c r="M363" s="93" t="s">
        <v>409</v>
      </c>
      <c r="N363" s="159"/>
      <c r="O363" s="95" t="s">
        <v>410</v>
      </c>
      <c r="P363" s="95" t="s">
        <v>411</v>
      </c>
      <c r="Q363" s="91" t="s">
        <v>1589</v>
      </c>
      <c r="R363" s="91"/>
      <c r="S363" s="91"/>
      <c r="T363" s="95"/>
      <c r="U363" s="160" t="s">
        <v>106</v>
      </c>
      <c r="V363" s="160"/>
    </row>
    <row r="364" spans="1:22" ht="56">
      <c r="A364" s="97" t="s">
        <v>1590</v>
      </c>
      <c r="B364" s="90" t="s">
        <v>135</v>
      </c>
      <c r="C364" s="91"/>
      <c r="D364" s="91" t="s">
        <v>135</v>
      </c>
      <c r="E364" s="26"/>
      <c r="F364" s="140" t="s">
        <v>1591</v>
      </c>
      <c r="G364" s="30"/>
      <c r="H364" s="134"/>
      <c r="I364" s="92" t="s">
        <v>1449</v>
      </c>
      <c r="J364" s="92" t="s">
        <v>1592</v>
      </c>
      <c r="K364" s="91"/>
      <c r="L364" s="93"/>
      <c r="M364" s="93"/>
      <c r="N364" s="93"/>
      <c r="O364" s="95"/>
      <c r="P364" s="92"/>
      <c r="Q364" s="91" t="s">
        <v>1593</v>
      </c>
      <c r="R364" s="91"/>
      <c r="S364" s="91"/>
      <c r="T364" s="93"/>
      <c r="U364" s="160" t="s">
        <v>106</v>
      </c>
      <c r="V364" s="160"/>
    </row>
    <row r="365" spans="1:22" ht="56">
      <c r="A365" s="223" t="s">
        <v>1594</v>
      </c>
      <c r="B365" s="90" t="s">
        <v>135</v>
      </c>
      <c r="C365" s="91"/>
      <c r="D365" s="91" t="s">
        <v>135</v>
      </c>
      <c r="E365" s="26"/>
      <c r="F365" s="34"/>
      <c r="G365" s="135" t="s">
        <v>1595</v>
      </c>
      <c r="H365" s="135"/>
      <c r="I365" s="92" t="s">
        <v>1449</v>
      </c>
      <c r="J365" s="92" t="s">
        <v>1596</v>
      </c>
      <c r="K365" s="91" t="s">
        <v>110</v>
      </c>
      <c r="L365" s="93" t="s">
        <v>111</v>
      </c>
      <c r="M365" s="91" t="s">
        <v>112</v>
      </c>
      <c r="N365" s="159"/>
      <c r="O365" s="95"/>
      <c r="P365" s="95"/>
      <c r="Q365" s="91"/>
      <c r="R365" s="91"/>
      <c r="S365" s="91"/>
      <c r="T365" s="95"/>
      <c r="U365" s="160" t="s">
        <v>106</v>
      </c>
      <c r="V365" s="160"/>
    </row>
    <row r="366" spans="1:22" ht="56">
      <c r="A366" s="223" t="s">
        <v>1597</v>
      </c>
      <c r="B366" s="90" t="s">
        <v>135</v>
      </c>
      <c r="C366" s="91"/>
      <c r="D366" s="91" t="s">
        <v>135</v>
      </c>
      <c r="E366" s="26"/>
      <c r="F366" s="34"/>
      <c r="G366" s="103" t="s">
        <v>1598</v>
      </c>
      <c r="H366" s="135"/>
      <c r="I366" s="92" t="s">
        <v>1449</v>
      </c>
      <c r="J366" s="92" t="s">
        <v>1596</v>
      </c>
      <c r="K366" s="91" t="s">
        <v>110</v>
      </c>
      <c r="L366" s="93" t="s">
        <v>111</v>
      </c>
      <c r="M366" s="91" t="s">
        <v>112</v>
      </c>
      <c r="N366" s="159"/>
      <c r="O366" s="95"/>
      <c r="P366" s="95"/>
      <c r="Q366" s="91" t="s">
        <v>147</v>
      </c>
      <c r="R366" s="91"/>
      <c r="S366" s="91"/>
      <c r="T366" s="95"/>
      <c r="U366" s="160" t="s">
        <v>106</v>
      </c>
      <c r="V366" s="160"/>
    </row>
    <row r="367" spans="1:22" ht="73.5" hidden="1" customHeight="1">
      <c r="A367" s="223" t="s">
        <v>1599</v>
      </c>
      <c r="B367" s="90" t="s">
        <v>135</v>
      </c>
      <c r="C367" s="91"/>
      <c r="D367" s="91" t="s">
        <v>135</v>
      </c>
      <c r="E367" s="26"/>
      <c r="F367" s="35"/>
      <c r="G367" s="100" t="s">
        <v>1600</v>
      </c>
      <c r="H367" s="135"/>
      <c r="I367" s="92" t="s">
        <v>1449</v>
      </c>
      <c r="J367" s="92" t="s">
        <v>1596</v>
      </c>
      <c r="K367" s="91" t="s">
        <v>1601</v>
      </c>
      <c r="L367" s="91" t="s">
        <v>1602</v>
      </c>
      <c r="M367" s="91" t="s">
        <v>1603</v>
      </c>
      <c r="N367" s="159" t="s">
        <v>1604</v>
      </c>
      <c r="O367" s="95"/>
      <c r="P367" s="95"/>
      <c r="Q367" s="91"/>
      <c r="R367" s="91"/>
      <c r="S367" s="91"/>
      <c r="T367" s="95"/>
      <c r="U367" s="160"/>
      <c r="V367" s="160"/>
    </row>
    <row r="368" spans="1:22" ht="56">
      <c r="A368" s="97" t="s">
        <v>1605</v>
      </c>
      <c r="B368" s="90" t="s">
        <v>135</v>
      </c>
      <c r="C368" s="91" t="s">
        <v>135</v>
      </c>
      <c r="D368" s="91" t="s">
        <v>135</v>
      </c>
      <c r="E368" s="26"/>
      <c r="F368" s="137" t="s">
        <v>1606</v>
      </c>
      <c r="G368" s="133"/>
      <c r="H368" s="134"/>
      <c r="I368" s="92" t="s">
        <v>1449</v>
      </c>
      <c r="J368" s="92" t="s">
        <v>1106</v>
      </c>
      <c r="K368" s="91"/>
      <c r="L368" s="93"/>
      <c r="M368" s="93"/>
      <c r="N368" s="93"/>
      <c r="O368" s="95" t="s">
        <v>1607</v>
      </c>
      <c r="P368" s="92" t="s">
        <v>1608</v>
      </c>
      <c r="Q368" s="91" t="s">
        <v>1593</v>
      </c>
      <c r="R368" s="91"/>
      <c r="S368" s="91"/>
      <c r="T368" s="93"/>
      <c r="U368" s="160" t="s">
        <v>106</v>
      </c>
      <c r="V368" s="160"/>
    </row>
    <row r="369" spans="1:22" ht="56">
      <c r="A369" s="223" t="s">
        <v>1609</v>
      </c>
      <c r="B369" s="90" t="s">
        <v>135</v>
      </c>
      <c r="C369" s="91" t="s">
        <v>135</v>
      </c>
      <c r="D369" s="91" t="s">
        <v>135</v>
      </c>
      <c r="E369" s="26"/>
      <c r="F369" s="34"/>
      <c r="G369" s="135" t="s">
        <v>1610</v>
      </c>
      <c r="H369" s="135"/>
      <c r="I369" s="92" t="s">
        <v>1449</v>
      </c>
      <c r="J369" s="92" t="s">
        <v>1111</v>
      </c>
      <c r="K369" s="91" t="s">
        <v>110</v>
      </c>
      <c r="L369" s="93" t="s">
        <v>111</v>
      </c>
      <c r="M369" s="91" t="s">
        <v>112</v>
      </c>
      <c r="N369" s="159"/>
      <c r="O369" s="95" t="s">
        <v>1611</v>
      </c>
      <c r="P369" s="95" t="s">
        <v>1113</v>
      </c>
      <c r="Q369" s="91" t="s">
        <v>1114</v>
      </c>
      <c r="R369" s="91"/>
      <c r="S369" s="91" t="s">
        <v>1612</v>
      </c>
      <c r="T369" s="95"/>
      <c r="U369" s="160" t="s">
        <v>106</v>
      </c>
      <c r="V369" s="160"/>
    </row>
    <row r="370" spans="1:22" ht="56">
      <c r="A370" s="223" t="s">
        <v>1613</v>
      </c>
      <c r="B370" s="90" t="s">
        <v>135</v>
      </c>
      <c r="C370" s="91" t="s">
        <v>135</v>
      </c>
      <c r="D370" s="91" t="s">
        <v>135</v>
      </c>
      <c r="E370" s="26"/>
      <c r="F370" s="34"/>
      <c r="G370" s="135" t="s">
        <v>1614</v>
      </c>
      <c r="H370" s="135"/>
      <c r="I370" s="92" t="s">
        <v>1449</v>
      </c>
      <c r="J370" s="92" t="s">
        <v>1118</v>
      </c>
      <c r="K370" s="91" t="s">
        <v>110</v>
      </c>
      <c r="L370" s="93" t="s">
        <v>111</v>
      </c>
      <c r="M370" s="91" t="s">
        <v>112</v>
      </c>
      <c r="N370" s="159"/>
      <c r="O370" s="95" t="s">
        <v>1615</v>
      </c>
      <c r="P370" s="95" t="s">
        <v>1120</v>
      </c>
      <c r="Q370" s="91" t="s">
        <v>1114</v>
      </c>
      <c r="R370" s="91"/>
      <c r="S370" s="91" t="s">
        <v>1616</v>
      </c>
      <c r="T370" s="95"/>
      <c r="U370" s="160" t="s">
        <v>106</v>
      </c>
      <c r="V370" s="160"/>
    </row>
    <row r="371" spans="1:22" ht="56">
      <c r="A371" s="97" t="s">
        <v>1617</v>
      </c>
      <c r="B371" s="90" t="s">
        <v>228</v>
      </c>
      <c r="C371" s="90" t="s">
        <v>228</v>
      </c>
      <c r="D371" s="91" t="s">
        <v>228</v>
      </c>
      <c r="E371" s="26"/>
      <c r="F371" s="137" t="s">
        <v>1618</v>
      </c>
      <c r="G371" s="133"/>
      <c r="H371" s="134"/>
      <c r="I371" s="92" t="s">
        <v>1449</v>
      </c>
      <c r="J371" s="92" t="s">
        <v>1226</v>
      </c>
      <c r="K371" s="91"/>
      <c r="L371" s="93"/>
      <c r="M371" s="93"/>
      <c r="N371" s="93"/>
      <c r="O371" s="95" t="s">
        <v>1619</v>
      </c>
      <c r="P371" s="92" t="s">
        <v>114</v>
      </c>
      <c r="Q371" s="91" t="s">
        <v>1229</v>
      </c>
      <c r="R371" s="91"/>
      <c r="S371" s="91"/>
      <c r="T371" s="93"/>
      <c r="U371" s="160" t="s">
        <v>106</v>
      </c>
      <c r="V371" s="160"/>
    </row>
    <row r="372" spans="1:22" ht="56">
      <c r="A372" s="223" t="s">
        <v>1620</v>
      </c>
      <c r="B372" s="90" t="s">
        <v>97</v>
      </c>
      <c r="C372" s="91" t="s">
        <v>97</v>
      </c>
      <c r="D372" s="91" t="s">
        <v>97</v>
      </c>
      <c r="E372" s="26"/>
      <c r="F372" s="34"/>
      <c r="G372" s="135" t="s">
        <v>1621</v>
      </c>
      <c r="H372" s="135"/>
      <c r="I372" s="92" t="s">
        <v>1449</v>
      </c>
      <c r="J372" s="92" t="s">
        <v>1232</v>
      </c>
      <c r="K372" s="91" t="s">
        <v>1233</v>
      </c>
      <c r="L372" s="93">
        <v>19.2</v>
      </c>
      <c r="M372" s="93"/>
      <c r="N372" s="159"/>
      <c r="O372" s="95" t="s">
        <v>1622</v>
      </c>
      <c r="P372" s="95" t="s">
        <v>114</v>
      </c>
      <c r="Q372" s="91" t="s">
        <v>1235</v>
      </c>
      <c r="R372" s="91"/>
      <c r="S372" s="91" t="s">
        <v>1623</v>
      </c>
      <c r="T372" s="95"/>
      <c r="U372" s="160" t="s">
        <v>106</v>
      </c>
      <c r="V372" s="160"/>
    </row>
    <row r="373" spans="1:22" ht="56" hidden="1">
      <c r="A373" s="223" t="s">
        <v>1624</v>
      </c>
      <c r="B373" s="90" t="s">
        <v>135</v>
      </c>
      <c r="C373" s="91" t="s">
        <v>135</v>
      </c>
      <c r="D373" s="91" t="s">
        <v>135</v>
      </c>
      <c r="E373" s="26"/>
      <c r="F373" s="34"/>
      <c r="G373" s="135" t="s">
        <v>1625</v>
      </c>
      <c r="H373" s="135"/>
      <c r="I373" s="92" t="s">
        <v>1449</v>
      </c>
      <c r="J373" s="92" t="s">
        <v>1239</v>
      </c>
      <c r="K373" s="91" t="s">
        <v>1233</v>
      </c>
      <c r="L373" s="93">
        <v>19.2</v>
      </c>
      <c r="M373" s="93"/>
      <c r="N373" s="159"/>
      <c r="O373" s="95" t="s">
        <v>1626</v>
      </c>
      <c r="P373" s="95" t="s">
        <v>114</v>
      </c>
      <c r="Q373" s="91" t="s">
        <v>1241</v>
      </c>
      <c r="R373" s="91"/>
      <c r="S373" s="91"/>
      <c r="T373" s="95"/>
      <c r="U373" s="160"/>
      <c r="V373" s="160"/>
    </row>
    <row r="374" spans="1:22" ht="56" hidden="1">
      <c r="A374" s="223" t="s">
        <v>1627</v>
      </c>
      <c r="B374" s="90" t="s">
        <v>135</v>
      </c>
      <c r="C374" s="91" t="s">
        <v>135</v>
      </c>
      <c r="D374" s="91" t="s">
        <v>135</v>
      </c>
      <c r="E374" s="26"/>
      <c r="F374" s="34"/>
      <c r="G374" s="207" t="s">
        <v>1628</v>
      </c>
      <c r="H374" s="135"/>
      <c r="I374" s="92" t="s">
        <v>1449</v>
      </c>
      <c r="J374" s="92" t="s">
        <v>1244</v>
      </c>
      <c r="K374" s="91" t="s">
        <v>1245</v>
      </c>
      <c r="L374" s="93">
        <v>3.2</v>
      </c>
      <c r="M374" s="93"/>
      <c r="N374" s="159"/>
      <c r="O374" s="95" t="s">
        <v>1629</v>
      </c>
      <c r="P374" s="95" t="s">
        <v>114</v>
      </c>
      <c r="Q374" s="91"/>
      <c r="R374" s="91"/>
      <c r="S374" s="91"/>
      <c r="T374" s="95"/>
      <c r="U374" s="160"/>
      <c r="V374" s="160"/>
    </row>
    <row r="375" spans="1:22" ht="56" hidden="1">
      <c r="A375" s="223" t="s">
        <v>1630</v>
      </c>
      <c r="B375" s="90" t="s">
        <v>135</v>
      </c>
      <c r="C375" s="91" t="s">
        <v>135</v>
      </c>
      <c r="D375" s="91" t="s">
        <v>135</v>
      </c>
      <c r="E375" s="26"/>
      <c r="F375" s="34"/>
      <c r="G375" s="207" t="s">
        <v>1631</v>
      </c>
      <c r="H375" s="135"/>
      <c r="I375" s="92" t="s">
        <v>1449</v>
      </c>
      <c r="J375" s="92" t="s">
        <v>1262</v>
      </c>
      <c r="K375" s="91" t="s">
        <v>168</v>
      </c>
      <c r="L375" s="93">
        <v>1024</v>
      </c>
      <c r="M375" s="93"/>
      <c r="N375" s="159"/>
      <c r="O375" s="95" t="s">
        <v>1632</v>
      </c>
      <c r="P375" s="95" t="s">
        <v>114</v>
      </c>
      <c r="Q375" s="91"/>
      <c r="R375" s="91"/>
      <c r="S375" s="91" t="s">
        <v>1633</v>
      </c>
      <c r="T375" s="95"/>
      <c r="U375" s="160"/>
      <c r="V375" s="160"/>
    </row>
    <row r="376" spans="1:22" ht="56" hidden="1">
      <c r="A376" s="223" t="s">
        <v>1634</v>
      </c>
      <c r="B376" s="90" t="s">
        <v>135</v>
      </c>
      <c r="C376" s="91" t="s">
        <v>135</v>
      </c>
      <c r="D376" s="91" t="s">
        <v>135</v>
      </c>
      <c r="E376" s="26"/>
      <c r="F376" s="34"/>
      <c r="G376" s="207" t="s">
        <v>1635</v>
      </c>
      <c r="H376" s="135"/>
      <c r="I376" s="92" t="s">
        <v>1449</v>
      </c>
      <c r="J376" s="92" t="s">
        <v>1267</v>
      </c>
      <c r="K376" s="91" t="s">
        <v>120</v>
      </c>
      <c r="L376" s="93">
        <v>4</v>
      </c>
      <c r="M376" s="93" t="s">
        <v>1268</v>
      </c>
      <c r="N376" s="159"/>
      <c r="O376" s="95" t="s">
        <v>1636</v>
      </c>
      <c r="P376" s="95" t="s">
        <v>1637</v>
      </c>
      <c r="Q376" s="91" t="s">
        <v>1271</v>
      </c>
      <c r="R376" s="91"/>
      <c r="S376" s="91" t="s">
        <v>1633</v>
      </c>
      <c r="T376" s="95"/>
      <c r="U376" s="160"/>
      <c r="V376" s="160"/>
    </row>
    <row r="377" spans="1:22" ht="56" hidden="1">
      <c r="A377" s="89" t="s">
        <v>1638</v>
      </c>
      <c r="B377" s="90" t="s">
        <v>228</v>
      </c>
      <c r="C377" s="90" t="s">
        <v>228</v>
      </c>
      <c r="D377" s="91" t="s">
        <v>228</v>
      </c>
      <c r="E377" s="26"/>
      <c r="F377" s="137" t="s">
        <v>1639</v>
      </c>
      <c r="G377" s="133"/>
      <c r="H377" s="134"/>
      <c r="I377" s="92" t="s">
        <v>1449</v>
      </c>
      <c r="J377" s="92" t="s">
        <v>1274</v>
      </c>
      <c r="K377" s="91"/>
      <c r="L377" s="93"/>
      <c r="M377" s="93"/>
      <c r="N377" s="93"/>
      <c r="O377" s="95" t="s">
        <v>1640</v>
      </c>
      <c r="P377" s="92" t="s">
        <v>1641</v>
      </c>
      <c r="Q377" s="91" t="s">
        <v>1229</v>
      </c>
      <c r="R377" s="91"/>
      <c r="S377" s="91"/>
      <c r="T377" s="93"/>
      <c r="U377" s="182"/>
      <c r="V377" s="160"/>
    </row>
    <row r="378" spans="1:22" ht="56" hidden="1">
      <c r="A378" s="223" t="s">
        <v>1642</v>
      </c>
      <c r="B378" s="90" t="s">
        <v>97</v>
      </c>
      <c r="C378" s="91" t="s">
        <v>97</v>
      </c>
      <c r="D378" s="91" t="s">
        <v>97</v>
      </c>
      <c r="E378" s="26"/>
      <c r="F378" s="34"/>
      <c r="G378" s="135" t="s">
        <v>1643</v>
      </c>
      <c r="H378" s="135"/>
      <c r="I378" s="92" t="s">
        <v>1449</v>
      </c>
      <c r="J378" s="92" t="s">
        <v>1232</v>
      </c>
      <c r="K378" s="91" t="s">
        <v>1233</v>
      </c>
      <c r="L378" s="93">
        <v>19.2</v>
      </c>
      <c r="M378" s="93"/>
      <c r="N378" s="159"/>
      <c r="O378" s="95" t="s">
        <v>1644</v>
      </c>
      <c r="P378" s="95" t="s">
        <v>114</v>
      </c>
      <c r="Q378" s="91" t="s">
        <v>1235</v>
      </c>
      <c r="R378" s="91"/>
      <c r="S378" s="91" t="s">
        <v>1645</v>
      </c>
      <c r="T378" s="95"/>
      <c r="U378" s="182"/>
      <c r="V378" s="160"/>
    </row>
    <row r="379" spans="1:22" ht="56" hidden="1">
      <c r="A379" s="223" t="s">
        <v>1646</v>
      </c>
      <c r="B379" s="90" t="s">
        <v>135</v>
      </c>
      <c r="C379" s="91" t="s">
        <v>135</v>
      </c>
      <c r="D379" s="91" t="s">
        <v>135</v>
      </c>
      <c r="E379" s="26"/>
      <c r="F379" s="35"/>
      <c r="G379" s="100" t="s">
        <v>1647</v>
      </c>
      <c r="H379" s="135"/>
      <c r="I379" s="92" t="s">
        <v>1449</v>
      </c>
      <c r="J379" s="92" t="s">
        <v>1239</v>
      </c>
      <c r="K379" s="91" t="s">
        <v>1233</v>
      </c>
      <c r="L379" s="93">
        <v>19.2</v>
      </c>
      <c r="M379" s="93"/>
      <c r="N379" s="159"/>
      <c r="O379" s="95" t="s">
        <v>1648</v>
      </c>
      <c r="P379" s="95" t="s">
        <v>114</v>
      </c>
      <c r="Q379" s="91" t="s">
        <v>1241</v>
      </c>
      <c r="R379" s="91"/>
      <c r="S379" s="91"/>
      <c r="T379" s="95"/>
      <c r="U379" s="160"/>
      <c r="V379" s="160"/>
    </row>
    <row r="380" spans="1:22" ht="56" hidden="1">
      <c r="A380" s="223" t="s">
        <v>1649</v>
      </c>
      <c r="B380" s="90" t="s">
        <v>135</v>
      </c>
      <c r="C380" s="91" t="s">
        <v>135</v>
      </c>
      <c r="D380" s="91" t="s">
        <v>135</v>
      </c>
      <c r="E380" s="26"/>
      <c r="F380" s="35"/>
      <c r="G380" s="100" t="s">
        <v>1650</v>
      </c>
      <c r="H380" s="135"/>
      <c r="I380" s="92" t="s">
        <v>1449</v>
      </c>
      <c r="J380" s="92" t="s">
        <v>1244</v>
      </c>
      <c r="K380" s="91" t="s">
        <v>1245</v>
      </c>
      <c r="L380" s="93">
        <v>3.2</v>
      </c>
      <c r="M380" s="93"/>
      <c r="N380" s="159"/>
      <c r="O380" s="95" t="s">
        <v>1651</v>
      </c>
      <c r="P380" s="95" t="s">
        <v>114</v>
      </c>
      <c r="Q380" s="91"/>
      <c r="R380" s="91"/>
      <c r="S380" s="91"/>
      <c r="T380" s="95"/>
      <c r="U380" s="160"/>
      <c r="V380" s="160"/>
    </row>
    <row r="381" spans="1:22" ht="56" hidden="1">
      <c r="A381" s="223" t="s">
        <v>1652</v>
      </c>
      <c r="B381" s="90" t="s">
        <v>135</v>
      </c>
      <c r="C381" s="91" t="s">
        <v>135</v>
      </c>
      <c r="D381" s="91" t="s">
        <v>135</v>
      </c>
      <c r="E381" s="26"/>
      <c r="F381" s="35"/>
      <c r="G381" s="100" t="s">
        <v>1653</v>
      </c>
      <c r="H381" s="135"/>
      <c r="I381" s="92" t="s">
        <v>1449</v>
      </c>
      <c r="J381" s="92" t="s">
        <v>1262</v>
      </c>
      <c r="K381" s="91" t="s">
        <v>168</v>
      </c>
      <c r="L381" s="93">
        <v>1024</v>
      </c>
      <c r="M381" s="93"/>
      <c r="N381" s="159"/>
      <c r="O381" s="95" t="s">
        <v>1654</v>
      </c>
      <c r="P381" s="95" t="s">
        <v>114</v>
      </c>
      <c r="Q381" s="91"/>
      <c r="R381" s="91"/>
      <c r="S381" s="91" t="s">
        <v>1655</v>
      </c>
      <c r="T381" s="95"/>
      <c r="U381" s="160"/>
      <c r="V381" s="160"/>
    </row>
    <row r="382" spans="1:22" ht="56" hidden="1">
      <c r="A382" s="223" t="s">
        <v>1656</v>
      </c>
      <c r="B382" s="90" t="s">
        <v>135</v>
      </c>
      <c r="C382" s="91" t="s">
        <v>135</v>
      </c>
      <c r="D382" s="91" t="s">
        <v>135</v>
      </c>
      <c r="E382" s="26"/>
      <c r="F382" s="35"/>
      <c r="G382" s="100" t="s">
        <v>1657</v>
      </c>
      <c r="H382" s="135"/>
      <c r="I382" s="92" t="s">
        <v>1449</v>
      </c>
      <c r="J382" s="92" t="s">
        <v>1267</v>
      </c>
      <c r="K382" s="91" t="s">
        <v>120</v>
      </c>
      <c r="L382" s="93">
        <v>3</v>
      </c>
      <c r="M382" s="93" t="s">
        <v>1299</v>
      </c>
      <c r="N382" s="159"/>
      <c r="O382" s="95" t="s">
        <v>1658</v>
      </c>
      <c r="P382" s="95" t="s">
        <v>1659</v>
      </c>
      <c r="Q382" s="91" t="s">
        <v>1271</v>
      </c>
      <c r="R382" s="91"/>
      <c r="S382" s="91" t="s">
        <v>1655</v>
      </c>
      <c r="T382" s="95"/>
      <c r="U382" s="160"/>
      <c r="V382" s="160"/>
    </row>
    <row r="383" spans="1:22" ht="56">
      <c r="A383" s="97" t="s">
        <v>1660</v>
      </c>
      <c r="B383" s="90" t="s">
        <v>97</v>
      </c>
      <c r="C383" s="91" t="s">
        <v>97</v>
      </c>
      <c r="D383" s="91" t="s">
        <v>97</v>
      </c>
      <c r="E383" s="26"/>
      <c r="F383" s="137" t="s">
        <v>1661</v>
      </c>
      <c r="G383" s="133"/>
      <c r="H383" s="134"/>
      <c r="I383" s="92" t="s">
        <v>1449</v>
      </c>
      <c r="J383" s="92" t="s">
        <v>1662</v>
      </c>
      <c r="K383" s="91"/>
      <c r="L383" s="93"/>
      <c r="M383" s="93"/>
      <c r="N383" s="93"/>
      <c r="O383" s="95" t="s">
        <v>1663</v>
      </c>
      <c r="P383" s="92" t="s">
        <v>114</v>
      </c>
      <c r="Q383" s="91" t="s">
        <v>1490</v>
      </c>
      <c r="R383" s="91"/>
      <c r="S383" s="91"/>
      <c r="T383" s="93"/>
      <c r="U383" s="160" t="s">
        <v>106</v>
      </c>
      <c r="V383" s="160"/>
    </row>
    <row r="384" spans="1:22" ht="56" hidden="1">
      <c r="A384" s="223" t="s">
        <v>1664</v>
      </c>
      <c r="B384" s="90" t="s">
        <v>97</v>
      </c>
      <c r="C384" s="91" t="s">
        <v>97</v>
      </c>
      <c r="D384" s="91" t="s">
        <v>97</v>
      </c>
      <c r="E384" s="26"/>
      <c r="F384" s="34"/>
      <c r="G384" s="56" t="s">
        <v>1665</v>
      </c>
      <c r="H384" s="57"/>
      <c r="I384" s="92" t="s">
        <v>1449</v>
      </c>
      <c r="J384" s="92" t="s">
        <v>1666</v>
      </c>
      <c r="K384" s="91" t="s">
        <v>1667</v>
      </c>
      <c r="L384" s="93">
        <v>19.399999999999999</v>
      </c>
      <c r="M384" s="93"/>
      <c r="N384" s="159"/>
      <c r="O384" s="95" t="s">
        <v>1668</v>
      </c>
      <c r="P384" s="95" t="s">
        <v>1669</v>
      </c>
      <c r="Q384" s="91" t="s">
        <v>1670</v>
      </c>
      <c r="R384" s="91"/>
      <c r="S384" s="91" t="s">
        <v>1671</v>
      </c>
      <c r="T384" s="167"/>
      <c r="U384" s="160"/>
      <c r="V384" s="163"/>
    </row>
    <row r="385" spans="1:22" ht="56">
      <c r="A385" s="223" t="s">
        <v>1672</v>
      </c>
      <c r="B385" s="90" t="s">
        <v>135</v>
      </c>
      <c r="C385" s="91" t="s">
        <v>135</v>
      </c>
      <c r="D385" s="91" t="s">
        <v>135</v>
      </c>
      <c r="E385" s="26"/>
      <c r="F385" s="35"/>
      <c r="G385" s="56" t="s">
        <v>1673</v>
      </c>
      <c r="H385" s="57"/>
      <c r="I385" s="92" t="s">
        <v>1449</v>
      </c>
      <c r="J385" s="92" t="s">
        <v>1674</v>
      </c>
      <c r="K385" s="91" t="s">
        <v>1667</v>
      </c>
      <c r="L385" s="93">
        <v>19.399999999999999</v>
      </c>
      <c r="M385" s="93"/>
      <c r="N385" s="159"/>
      <c r="O385" s="95" t="s">
        <v>1675</v>
      </c>
      <c r="P385" s="95" t="s">
        <v>1676</v>
      </c>
      <c r="Q385" s="91" t="s">
        <v>1677</v>
      </c>
      <c r="R385" s="91"/>
      <c r="S385" s="91"/>
      <c r="T385" s="167"/>
      <c r="U385" s="160" t="s">
        <v>106</v>
      </c>
      <c r="V385" s="160"/>
    </row>
    <row r="386" spans="1:22" ht="56">
      <c r="A386" s="223" t="s">
        <v>1678</v>
      </c>
      <c r="B386" s="90" t="s">
        <v>135</v>
      </c>
      <c r="C386" s="91" t="s">
        <v>135</v>
      </c>
      <c r="D386" s="91" t="s">
        <v>135</v>
      </c>
      <c r="E386" s="26"/>
      <c r="F386" s="35"/>
      <c r="G386" s="56" t="s">
        <v>1679</v>
      </c>
      <c r="H386" s="57"/>
      <c r="I386" s="92" t="s">
        <v>1449</v>
      </c>
      <c r="J386" s="92" t="s">
        <v>1680</v>
      </c>
      <c r="K386" s="91" t="s">
        <v>1667</v>
      </c>
      <c r="L386" s="93">
        <v>19.399999999999999</v>
      </c>
      <c r="M386" s="93"/>
      <c r="N386" s="183"/>
      <c r="O386" s="95" t="s">
        <v>1681</v>
      </c>
      <c r="P386" s="159" t="s">
        <v>114</v>
      </c>
      <c r="Q386" s="91" t="s">
        <v>1677</v>
      </c>
      <c r="R386" s="91"/>
      <c r="S386" s="91" t="s">
        <v>1682</v>
      </c>
      <c r="T386" s="167"/>
      <c r="U386" s="160" t="s">
        <v>106</v>
      </c>
      <c r="V386" s="160"/>
    </row>
    <row r="387" spans="1:22" ht="56" hidden="1">
      <c r="A387" s="223" t="s">
        <v>1683</v>
      </c>
      <c r="B387" s="90" t="s">
        <v>135</v>
      </c>
      <c r="C387" s="91" t="s">
        <v>135</v>
      </c>
      <c r="D387" s="91" t="s">
        <v>135</v>
      </c>
      <c r="E387" s="26"/>
      <c r="F387" s="35"/>
      <c r="G387" s="100" t="s">
        <v>1684</v>
      </c>
      <c r="H387" s="57"/>
      <c r="I387" s="92" t="s">
        <v>1449</v>
      </c>
      <c r="J387" s="92" t="s">
        <v>1685</v>
      </c>
      <c r="K387" s="91" t="s">
        <v>1481</v>
      </c>
      <c r="L387" s="93">
        <v>19.399999999999999</v>
      </c>
      <c r="M387" s="93"/>
      <c r="N387" s="183"/>
      <c r="O387" s="95" t="s">
        <v>1686</v>
      </c>
      <c r="P387" s="159" t="s">
        <v>114</v>
      </c>
      <c r="Q387" s="91" t="s">
        <v>1687</v>
      </c>
      <c r="R387" s="91"/>
      <c r="S387" s="91"/>
      <c r="T387" s="167"/>
      <c r="U387" s="160"/>
      <c r="V387" s="160"/>
    </row>
    <row r="388" spans="1:22" ht="84" hidden="1">
      <c r="A388" s="223" t="s">
        <v>1688</v>
      </c>
      <c r="B388" s="90" t="s">
        <v>135</v>
      </c>
      <c r="C388" s="91" t="s">
        <v>135</v>
      </c>
      <c r="D388" s="91" t="s">
        <v>135</v>
      </c>
      <c r="E388" s="26"/>
      <c r="F388" s="35"/>
      <c r="G388" s="56" t="s">
        <v>1689</v>
      </c>
      <c r="H388" s="57"/>
      <c r="I388" s="92" t="s">
        <v>1449</v>
      </c>
      <c r="J388" s="92" t="s">
        <v>1690</v>
      </c>
      <c r="K388" s="91" t="s">
        <v>120</v>
      </c>
      <c r="L388" s="93">
        <v>3</v>
      </c>
      <c r="M388" s="93" t="s">
        <v>372</v>
      </c>
      <c r="N388" s="184"/>
      <c r="O388" s="95" t="s">
        <v>1691</v>
      </c>
      <c r="P388" s="95" t="s">
        <v>1692</v>
      </c>
      <c r="Q388" s="91"/>
      <c r="R388" s="91"/>
      <c r="S388" s="91"/>
      <c r="T388" s="95"/>
      <c r="U388" s="160"/>
      <c r="V388" s="160"/>
    </row>
    <row r="389" spans="1:22" ht="56" hidden="1">
      <c r="A389" s="97" t="s">
        <v>1693</v>
      </c>
      <c r="B389" s="90" t="s">
        <v>97</v>
      </c>
      <c r="C389" s="91" t="s">
        <v>97</v>
      </c>
      <c r="D389" s="91" t="s">
        <v>97</v>
      </c>
      <c r="E389" s="26"/>
      <c r="F389" s="137" t="s">
        <v>1694</v>
      </c>
      <c r="G389" s="48"/>
      <c r="H389" s="58"/>
      <c r="I389" s="92" t="s">
        <v>1449</v>
      </c>
      <c r="J389" s="92" t="s">
        <v>1695</v>
      </c>
      <c r="K389" s="91"/>
      <c r="L389" s="93"/>
      <c r="M389" s="93"/>
      <c r="N389" s="93"/>
      <c r="O389" s="95" t="s">
        <v>1696</v>
      </c>
      <c r="P389" s="92" t="s">
        <v>114</v>
      </c>
      <c r="Q389" s="91" t="s">
        <v>1490</v>
      </c>
      <c r="R389" s="91"/>
      <c r="S389" s="91"/>
      <c r="T389" s="93"/>
      <c r="U389" s="182"/>
      <c r="V389" s="160"/>
    </row>
    <row r="390" spans="1:22" ht="156" hidden="1" customHeight="1">
      <c r="A390" s="223" t="s">
        <v>1697</v>
      </c>
      <c r="B390" s="90" t="s">
        <v>97</v>
      </c>
      <c r="C390" s="91" t="s">
        <v>97</v>
      </c>
      <c r="D390" s="91" t="s">
        <v>97</v>
      </c>
      <c r="E390" s="26"/>
      <c r="F390" s="34"/>
      <c r="G390" s="135" t="s">
        <v>1698</v>
      </c>
      <c r="H390" s="135"/>
      <c r="I390" s="92" t="s">
        <v>1449</v>
      </c>
      <c r="J390" s="92" t="s">
        <v>1699</v>
      </c>
      <c r="K390" s="91" t="s">
        <v>120</v>
      </c>
      <c r="L390" s="93">
        <v>2</v>
      </c>
      <c r="M390" s="161" t="s">
        <v>1250</v>
      </c>
      <c r="N390" s="159"/>
      <c r="O390" s="95" t="s">
        <v>1700</v>
      </c>
      <c r="P390" s="95" t="s">
        <v>1252</v>
      </c>
      <c r="Q390" s="91" t="s">
        <v>1701</v>
      </c>
      <c r="R390" s="91"/>
      <c r="S390" s="91" t="s">
        <v>1702</v>
      </c>
      <c r="T390" s="95"/>
      <c r="U390" s="182"/>
      <c r="V390" s="160"/>
    </row>
    <row r="391" spans="1:22" ht="56" hidden="1">
      <c r="A391" s="223" t="s">
        <v>1703</v>
      </c>
      <c r="B391" s="90" t="s">
        <v>135</v>
      </c>
      <c r="C391" s="91" t="s">
        <v>135</v>
      </c>
      <c r="D391" s="91" t="s">
        <v>135</v>
      </c>
      <c r="E391" s="26"/>
      <c r="F391" s="37"/>
      <c r="G391" s="135" t="s">
        <v>1704</v>
      </c>
      <c r="H391" s="135"/>
      <c r="I391" s="92" t="s">
        <v>1449</v>
      </c>
      <c r="J391" s="92" t="s">
        <v>1705</v>
      </c>
      <c r="K391" s="91" t="s">
        <v>1245</v>
      </c>
      <c r="L391" s="93">
        <v>3.2</v>
      </c>
      <c r="M391" s="93"/>
      <c r="N391" s="159"/>
      <c r="O391" s="95" t="s">
        <v>1706</v>
      </c>
      <c r="P391" s="95" t="s">
        <v>1707</v>
      </c>
      <c r="Q391" s="91" t="s">
        <v>1708</v>
      </c>
      <c r="R391" s="91"/>
      <c r="S391" s="91"/>
      <c r="T391" s="95"/>
      <c r="U391" s="182"/>
      <c r="V391" s="160"/>
    </row>
    <row r="392" spans="1:22" ht="56">
      <c r="A392" s="89" t="s">
        <v>1709</v>
      </c>
      <c r="B392" s="90" t="s">
        <v>97</v>
      </c>
      <c r="C392" s="91" t="s">
        <v>97</v>
      </c>
      <c r="D392" s="91" t="s">
        <v>97</v>
      </c>
      <c r="E392" s="26"/>
      <c r="F392" s="137" t="s">
        <v>1710</v>
      </c>
      <c r="G392" s="48"/>
      <c r="H392" s="58"/>
      <c r="I392" s="92" t="s">
        <v>1449</v>
      </c>
      <c r="J392" s="92" t="s">
        <v>1711</v>
      </c>
      <c r="K392" s="91"/>
      <c r="L392" s="93"/>
      <c r="M392" s="93"/>
      <c r="N392" s="93"/>
      <c r="O392" s="95" t="s">
        <v>1712</v>
      </c>
      <c r="P392" s="92" t="s">
        <v>114</v>
      </c>
      <c r="Q392" s="91" t="s">
        <v>1490</v>
      </c>
      <c r="R392" s="91"/>
      <c r="S392" s="91"/>
      <c r="T392" s="93"/>
      <c r="U392" s="160" t="s">
        <v>106</v>
      </c>
      <c r="V392" s="160"/>
    </row>
    <row r="393" spans="1:22" ht="56">
      <c r="A393" s="223" t="s">
        <v>1713</v>
      </c>
      <c r="B393" s="90" t="s">
        <v>97</v>
      </c>
      <c r="C393" s="91" t="s">
        <v>97</v>
      </c>
      <c r="D393" s="91" t="s">
        <v>97</v>
      </c>
      <c r="E393" s="26"/>
      <c r="F393" s="34"/>
      <c r="G393" s="207" t="s">
        <v>1714</v>
      </c>
      <c r="H393" s="135"/>
      <c r="I393" s="92" t="s">
        <v>1449</v>
      </c>
      <c r="J393" s="92" t="s">
        <v>1715</v>
      </c>
      <c r="K393" s="91" t="s">
        <v>168</v>
      </c>
      <c r="L393" s="93">
        <v>255</v>
      </c>
      <c r="M393" s="93"/>
      <c r="N393" s="183"/>
      <c r="O393" s="159" t="s">
        <v>1716</v>
      </c>
      <c r="P393" s="159" t="s">
        <v>114</v>
      </c>
      <c r="Q393" s="91" t="s">
        <v>1490</v>
      </c>
      <c r="R393" s="91"/>
      <c r="S393" s="91" t="s">
        <v>1717</v>
      </c>
      <c r="T393" s="167"/>
      <c r="U393" s="160" t="s">
        <v>106</v>
      </c>
      <c r="V393" s="160"/>
    </row>
    <row r="394" spans="1:22" ht="56" hidden="1">
      <c r="A394" s="223" t="s">
        <v>1718</v>
      </c>
      <c r="B394" s="90" t="s">
        <v>135</v>
      </c>
      <c r="C394" s="91" t="s">
        <v>135</v>
      </c>
      <c r="D394" s="91" t="s">
        <v>135</v>
      </c>
      <c r="E394" s="26"/>
      <c r="F394" s="34"/>
      <c r="G394" s="207" t="s">
        <v>1719</v>
      </c>
      <c r="H394" s="135"/>
      <c r="I394" s="92" t="s">
        <v>1449</v>
      </c>
      <c r="J394" s="92" t="s">
        <v>1720</v>
      </c>
      <c r="K394" s="91" t="s">
        <v>168</v>
      </c>
      <c r="L394" s="93">
        <v>1024</v>
      </c>
      <c r="M394" s="93"/>
      <c r="N394" s="159"/>
      <c r="O394" s="95" t="s">
        <v>1721</v>
      </c>
      <c r="P394" s="95" t="s">
        <v>1722</v>
      </c>
      <c r="Q394" s="91" t="s">
        <v>1723</v>
      </c>
      <c r="R394" s="91"/>
      <c r="S394" s="91"/>
      <c r="T394" s="95"/>
      <c r="U394" s="160"/>
      <c r="V394" s="160"/>
    </row>
    <row r="395" spans="1:22" ht="56" hidden="1">
      <c r="A395" s="223" t="s">
        <v>1724</v>
      </c>
      <c r="B395" s="90" t="s">
        <v>135</v>
      </c>
      <c r="C395" s="91" t="s">
        <v>135</v>
      </c>
      <c r="D395" s="91" t="s">
        <v>135</v>
      </c>
      <c r="E395" s="26"/>
      <c r="F395" s="34"/>
      <c r="G395" s="207" t="s">
        <v>1725</v>
      </c>
      <c r="H395" s="135"/>
      <c r="I395" s="92" t="s">
        <v>1449</v>
      </c>
      <c r="J395" s="92" t="s">
        <v>1726</v>
      </c>
      <c r="K395" s="91" t="s">
        <v>101</v>
      </c>
      <c r="L395" s="93">
        <v>50</v>
      </c>
      <c r="M395" s="93"/>
      <c r="N395" s="159"/>
      <c r="O395" s="95" t="s">
        <v>1727</v>
      </c>
      <c r="P395" s="95" t="s">
        <v>114</v>
      </c>
      <c r="Q395" s="91"/>
      <c r="R395" s="91"/>
      <c r="S395" s="91"/>
      <c r="T395" s="95"/>
      <c r="U395" s="160"/>
      <c r="V395" s="160"/>
    </row>
    <row r="396" spans="1:22" ht="56" hidden="1">
      <c r="A396" s="223" t="s">
        <v>1728</v>
      </c>
      <c r="B396" s="90" t="s">
        <v>135</v>
      </c>
      <c r="C396" s="91" t="s">
        <v>135</v>
      </c>
      <c r="D396" s="91" t="s">
        <v>135</v>
      </c>
      <c r="E396" s="26"/>
      <c r="F396" s="34"/>
      <c r="G396" s="207" t="s">
        <v>1729</v>
      </c>
      <c r="H396" s="135"/>
      <c r="I396" s="92" t="s">
        <v>1449</v>
      </c>
      <c r="J396" s="92" t="s">
        <v>1730</v>
      </c>
      <c r="K396" s="91" t="s">
        <v>101</v>
      </c>
      <c r="L396" s="93">
        <v>50</v>
      </c>
      <c r="M396" s="93"/>
      <c r="N396" s="159"/>
      <c r="O396" s="95" t="s">
        <v>1731</v>
      </c>
      <c r="P396" s="95" t="s">
        <v>114</v>
      </c>
      <c r="Q396" s="91"/>
      <c r="R396" s="91"/>
      <c r="S396" s="91"/>
      <c r="T396" s="95"/>
      <c r="U396" s="160"/>
      <c r="V396" s="160"/>
    </row>
    <row r="397" spans="1:22" ht="56" hidden="1">
      <c r="A397" s="223" t="s">
        <v>1732</v>
      </c>
      <c r="B397" s="90" t="s">
        <v>135</v>
      </c>
      <c r="C397" s="91" t="s">
        <v>135</v>
      </c>
      <c r="D397" s="91" t="s">
        <v>135</v>
      </c>
      <c r="E397" s="26"/>
      <c r="F397" s="34"/>
      <c r="G397" s="59" t="s">
        <v>1733</v>
      </c>
      <c r="H397" s="135"/>
      <c r="I397" s="92" t="s">
        <v>1449</v>
      </c>
      <c r="J397" s="92" t="s">
        <v>1734</v>
      </c>
      <c r="K397" s="91" t="s">
        <v>101</v>
      </c>
      <c r="L397" s="93">
        <v>40</v>
      </c>
      <c r="M397" s="93"/>
      <c r="N397" s="159"/>
      <c r="O397" s="95" t="s">
        <v>1735</v>
      </c>
      <c r="P397" s="95" t="s">
        <v>114</v>
      </c>
      <c r="Q397" s="91"/>
      <c r="R397" s="91"/>
      <c r="S397" s="91" t="s">
        <v>1736</v>
      </c>
      <c r="T397" s="95"/>
      <c r="U397" s="160"/>
      <c r="V397" s="160"/>
    </row>
    <row r="398" spans="1:22" ht="56" hidden="1">
      <c r="A398" s="223" t="s">
        <v>1737</v>
      </c>
      <c r="B398" s="90" t="s">
        <v>97</v>
      </c>
      <c r="C398" s="91" t="s">
        <v>97</v>
      </c>
      <c r="D398" s="91" t="s">
        <v>97</v>
      </c>
      <c r="E398" s="26"/>
      <c r="F398" s="34"/>
      <c r="G398" s="60"/>
      <c r="H398" s="107" t="s">
        <v>215</v>
      </c>
      <c r="I398" s="92" t="s">
        <v>1449</v>
      </c>
      <c r="J398" s="92" t="s">
        <v>1738</v>
      </c>
      <c r="K398" s="91" t="s">
        <v>101</v>
      </c>
      <c r="L398" s="93">
        <v>4</v>
      </c>
      <c r="M398" s="93" t="s">
        <v>308</v>
      </c>
      <c r="N398" s="159"/>
      <c r="O398" s="95" t="s">
        <v>1739</v>
      </c>
      <c r="P398" s="95" t="s">
        <v>320</v>
      </c>
      <c r="Q398" s="91"/>
      <c r="R398" s="91"/>
      <c r="S398" s="91"/>
      <c r="T398" s="95"/>
      <c r="U398" s="160"/>
      <c r="V398" s="160"/>
    </row>
    <row r="399" spans="1:22" ht="56" hidden="1">
      <c r="A399" s="223" t="s">
        <v>1740</v>
      </c>
      <c r="B399" s="90" t="s">
        <v>228</v>
      </c>
      <c r="C399" s="90" t="s">
        <v>228</v>
      </c>
      <c r="D399" s="91" t="s">
        <v>228</v>
      </c>
      <c r="E399" s="26"/>
      <c r="F399" s="34"/>
      <c r="G399" s="59" t="s">
        <v>1741</v>
      </c>
      <c r="H399" s="135"/>
      <c r="I399" s="92" t="s">
        <v>1449</v>
      </c>
      <c r="J399" s="92" t="s">
        <v>1742</v>
      </c>
      <c r="K399" s="91" t="s">
        <v>101</v>
      </c>
      <c r="L399" s="93">
        <v>50</v>
      </c>
      <c r="M399" s="93"/>
      <c r="N399" s="159"/>
      <c r="O399" s="95" t="s">
        <v>1743</v>
      </c>
      <c r="P399" s="95" t="s">
        <v>1744</v>
      </c>
      <c r="Q399" s="91"/>
      <c r="R399" s="91"/>
      <c r="S399" s="91" t="s">
        <v>1745</v>
      </c>
      <c r="T399" s="95"/>
      <c r="U399" s="160"/>
      <c r="V399" s="160"/>
    </row>
    <row r="400" spans="1:22" ht="56" hidden="1">
      <c r="A400" s="223" t="s">
        <v>1746</v>
      </c>
      <c r="B400" s="90" t="s">
        <v>97</v>
      </c>
      <c r="C400" s="91" t="s">
        <v>97</v>
      </c>
      <c r="D400" s="91" t="s">
        <v>97</v>
      </c>
      <c r="E400" s="26"/>
      <c r="F400" s="34"/>
      <c r="G400" s="61"/>
      <c r="H400" s="107" t="s">
        <v>215</v>
      </c>
      <c r="I400" s="92" t="s">
        <v>1449</v>
      </c>
      <c r="J400" s="92" t="s">
        <v>1747</v>
      </c>
      <c r="K400" s="91" t="s">
        <v>101</v>
      </c>
      <c r="L400" s="93">
        <v>3</v>
      </c>
      <c r="M400" s="93" t="s">
        <v>1748</v>
      </c>
      <c r="N400" s="159"/>
      <c r="O400" s="95" t="s">
        <v>1749</v>
      </c>
      <c r="P400" s="95" t="s">
        <v>1750</v>
      </c>
      <c r="Q400" s="91"/>
      <c r="R400" s="91"/>
      <c r="S400" s="91"/>
      <c r="T400" s="95"/>
      <c r="U400" s="160"/>
      <c r="V400" s="160"/>
    </row>
    <row r="401" spans="1:22" ht="56" hidden="1">
      <c r="A401" s="223" t="s">
        <v>1751</v>
      </c>
      <c r="B401" s="90" t="s">
        <v>135</v>
      </c>
      <c r="C401" s="91" t="s">
        <v>135</v>
      </c>
      <c r="D401" s="91" t="s">
        <v>135</v>
      </c>
      <c r="E401" s="26"/>
      <c r="F401" s="34"/>
      <c r="G401" s="60"/>
      <c r="H401" s="107" t="s">
        <v>1752</v>
      </c>
      <c r="I401" s="92" t="s">
        <v>1449</v>
      </c>
      <c r="J401" s="92" t="s">
        <v>1753</v>
      </c>
      <c r="K401" s="91" t="s">
        <v>101</v>
      </c>
      <c r="L401" s="93" t="s">
        <v>1754</v>
      </c>
      <c r="M401" s="93"/>
      <c r="N401" s="159"/>
      <c r="O401" s="95" t="s">
        <v>1755</v>
      </c>
      <c r="P401" s="95" t="s">
        <v>114</v>
      </c>
      <c r="Q401" s="91"/>
      <c r="R401" s="91"/>
      <c r="S401" s="91"/>
      <c r="T401" s="95"/>
      <c r="U401" s="160"/>
      <c r="V401" s="160"/>
    </row>
    <row r="402" spans="1:22" ht="56" hidden="1">
      <c r="A402" s="223" t="s">
        <v>1756</v>
      </c>
      <c r="B402" s="90" t="s">
        <v>135</v>
      </c>
      <c r="C402" s="91" t="s">
        <v>135</v>
      </c>
      <c r="D402" s="91" t="s">
        <v>135</v>
      </c>
      <c r="E402" s="26"/>
      <c r="F402" s="34"/>
      <c r="G402" s="207" t="s">
        <v>1757</v>
      </c>
      <c r="H402" s="135"/>
      <c r="I402" s="92" t="s">
        <v>1449</v>
      </c>
      <c r="J402" s="92" t="s">
        <v>1758</v>
      </c>
      <c r="K402" s="91" t="s">
        <v>120</v>
      </c>
      <c r="L402" s="93">
        <v>3</v>
      </c>
      <c r="M402" s="93" t="s">
        <v>409</v>
      </c>
      <c r="N402" s="159"/>
      <c r="O402" s="95" t="s">
        <v>1759</v>
      </c>
      <c r="P402" s="95" t="s">
        <v>411</v>
      </c>
      <c r="Q402" s="91" t="s">
        <v>609</v>
      </c>
      <c r="R402" s="91"/>
      <c r="S402" s="91"/>
      <c r="T402" s="95"/>
      <c r="U402" s="160"/>
      <c r="V402" s="160"/>
    </row>
    <row r="403" spans="1:22" ht="56" hidden="1">
      <c r="A403" s="223" t="s">
        <v>1760</v>
      </c>
      <c r="B403" s="90" t="s">
        <v>228</v>
      </c>
      <c r="C403" s="90" t="s">
        <v>228</v>
      </c>
      <c r="D403" s="91" t="s">
        <v>228</v>
      </c>
      <c r="E403" s="26"/>
      <c r="F403" s="34"/>
      <c r="G403" s="59" t="s">
        <v>1761</v>
      </c>
      <c r="H403" s="135"/>
      <c r="I403" s="92" t="s">
        <v>1449</v>
      </c>
      <c r="J403" s="92" t="s">
        <v>1762</v>
      </c>
      <c r="K403" s="91"/>
      <c r="L403" s="93"/>
      <c r="M403" s="93"/>
      <c r="N403" s="93"/>
      <c r="O403" s="95" t="s">
        <v>1763</v>
      </c>
      <c r="P403" s="92" t="s">
        <v>114</v>
      </c>
      <c r="Q403" s="91"/>
      <c r="R403" s="91"/>
      <c r="S403" s="91"/>
      <c r="T403" s="93"/>
      <c r="U403" s="160"/>
      <c r="V403" s="160"/>
    </row>
    <row r="404" spans="1:22" ht="56" hidden="1">
      <c r="A404" s="223" t="s">
        <v>1764</v>
      </c>
      <c r="B404" s="90" t="s">
        <v>97</v>
      </c>
      <c r="C404" s="91" t="s">
        <v>97</v>
      </c>
      <c r="D404" s="91" t="s">
        <v>97</v>
      </c>
      <c r="E404" s="26"/>
      <c r="F404" s="34"/>
      <c r="G404" s="61"/>
      <c r="H404" s="107" t="s">
        <v>1765</v>
      </c>
      <c r="I404" s="92" t="s">
        <v>1449</v>
      </c>
      <c r="J404" s="92" t="s">
        <v>1766</v>
      </c>
      <c r="K404" s="91" t="s">
        <v>168</v>
      </c>
      <c r="L404" s="93">
        <v>100</v>
      </c>
      <c r="M404" s="93"/>
      <c r="N404" s="159"/>
      <c r="O404" s="95" t="s">
        <v>1767</v>
      </c>
      <c r="P404" s="95" t="s">
        <v>1768</v>
      </c>
      <c r="Q404" s="91"/>
      <c r="R404" s="91"/>
      <c r="S404" s="91" t="s">
        <v>1769</v>
      </c>
      <c r="T404" s="95"/>
      <c r="U404" s="160"/>
      <c r="V404" s="160"/>
    </row>
    <row r="405" spans="1:22" ht="30.75" hidden="1" customHeight="1">
      <c r="A405" s="223" t="s">
        <v>1770</v>
      </c>
      <c r="B405" s="90" t="s">
        <v>97</v>
      </c>
      <c r="C405" s="91" t="s">
        <v>97</v>
      </c>
      <c r="D405" s="91" t="s">
        <v>97</v>
      </c>
      <c r="E405" s="50"/>
      <c r="F405" s="37"/>
      <c r="G405" s="60"/>
      <c r="H405" s="107" t="s">
        <v>1771</v>
      </c>
      <c r="I405" s="92" t="s">
        <v>1449</v>
      </c>
      <c r="J405" s="92" t="s">
        <v>1772</v>
      </c>
      <c r="K405" s="91" t="s">
        <v>168</v>
      </c>
      <c r="L405" s="93">
        <v>100</v>
      </c>
      <c r="M405" s="93"/>
      <c r="N405" s="159"/>
      <c r="O405" s="95" t="s">
        <v>1773</v>
      </c>
      <c r="P405" s="95" t="s">
        <v>1774</v>
      </c>
      <c r="Q405" s="91"/>
      <c r="R405" s="91"/>
      <c r="S405" s="91" t="s">
        <v>1769</v>
      </c>
      <c r="T405" s="167"/>
      <c r="U405" s="160"/>
      <c r="V405" s="160"/>
    </row>
  </sheetData>
  <autoFilter ref="A4:V405" xr:uid="{00000000-0009-0000-0000-000002000000}">
    <filterColumn colId="8" showButton="0"/>
    <filterColumn colId="20">
      <customFilters>
        <customFilter operator="notEqual" val=" "/>
      </customFilters>
    </filterColumn>
  </autoFilter>
  <mergeCells count="5">
    <mergeCell ref="I4:J4"/>
    <mergeCell ref="F17:H17"/>
    <mergeCell ref="G206:H206"/>
    <mergeCell ref="G207:H207"/>
    <mergeCell ref="G208:H208"/>
  </mergeCells>
  <pageMargins left="0.7" right="0.7" top="0.75" bottom="0.75" header="0.3" footer="0.3"/>
  <pageSetup paperSize="9" firstPageNumber="21474836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4"/>
  <sheetViews>
    <sheetView zoomScale="10" zoomScaleNormal="10" workbookViewId="0">
      <pane xSplit="4" ySplit="5" topLeftCell="K16" activePane="bottomRight" state="frozen"/>
      <selection pane="topRight" activeCell="E1" sqref="E1"/>
      <selection pane="bottomLeft" activeCell="A6" sqref="A6"/>
      <selection pane="bottomRight" activeCell="I94" sqref="I6:T94"/>
    </sheetView>
  </sheetViews>
  <sheetFormatPr baseColWidth="10" defaultColWidth="9.1796875" defaultRowHeight="14.5"/>
  <cols>
    <col min="1" max="1" width="19" style="8" customWidth="1"/>
    <col min="2" max="4" width="11.54296875" style="8" customWidth="1"/>
    <col min="5" max="5" width="20.453125" customWidth="1"/>
    <col min="6" max="6" width="32.7265625" style="9" customWidth="1"/>
    <col min="7" max="7" width="30.26953125" style="9" customWidth="1"/>
    <col min="8" max="8" width="40.54296875" style="9" customWidth="1"/>
    <col min="9" max="9" width="29.453125" style="10" customWidth="1"/>
    <col min="10" max="10" width="62.54296875" style="10" customWidth="1"/>
    <col min="11" max="11" width="18.81640625" style="10" customWidth="1"/>
    <col min="12" max="12" width="10.453125" style="11" customWidth="1"/>
    <col min="13" max="13" width="23.453125" style="62" customWidth="1"/>
    <col min="14" max="14" width="51" style="12" customWidth="1"/>
    <col min="15" max="16" width="60.453125" style="12" customWidth="1"/>
    <col min="17" max="17" width="18.81640625" style="13" customWidth="1"/>
    <col min="18" max="19" width="16" style="13" customWidth="1"/>
    <col min="20" max="20" width="49.453125" style="12" customWidth="1"/>
  </cols>
  <sheetData>
    <row r="1" spans="1:20" s="14" customFormat="1">
      <c r="A1" s="15"/>
      <c r="B1" s="15"/>
      <c r="C1" s="15"/>
      <c r="D1" s="15"/>
      <c r="E1" s="15"/>
      <c r="F1" s="15"/>
      <c r="G1" s="15"/>
      <c r="H1" s="15"/>
      <c r="I1" s="16"/>
      <c r="J1" s="16"/>
      <c r="K1" s="16"/>
      <c r="L1" s="17"/>
      <c r="M1" s="19"/>
      <c r="N1" s="19"/>
      <c r="O1" s="19"/>
      <c r="P1" s="19"/>
      <c r="Q1" s="18"/>
      <c r="R1" s="18"/>
      <c r="S1" s="18"/>
      <c r="T1" s="19"/>
    </row>
    <row r="2" spans="1:20" s="14" customFormat="1">
      <c r="A2" s="20"/>
      <c r="B2" s="20"/>
      <c r="C2" s="20"/>
      <c r="D2" s="20"/>
      <c r="F2" s="15"/>
      <c r="G2" s="15"/>
      <c r="I2" s="16"/>
      <c r="J2" s="16"/>
      <c r="K2" s="16"/>
      <c r="L2" s="21"/>
      <c r="M2" s="63"/>
      <c r="N2" s="19"/>
      <c r="O2" s="19"/>
      <c r="P2" s="19"/>
      <c r="Q2" s="22"/>
      <c r="R2" s="18"/>
      <c r="S2" s="18"/>
      <c r="T2" s="19"/>
    </row>
    <row r="3" spans="1:20" s="14" customFormat="1">
      <c r="A3" s="21"/>
      <c r="B3" s="21"/>
      <c r="C3" s="21"/>
      <c r="D3" s="21"/>
      <c r="F3" s="15"/>
      <c r="G3" s="15"/>
      <c r="H3" s="15"/>
      <c r="I3" s="16"/>
      <c r="J3" s="16"/>
      <c r="K3" s="16"/>
      <c r="L3" s="17"/>
      <c r="M3" s="63"/>
      <c r="N3" s="19"/>
      <c r="O3" s="19"/>
      <c r="P3" s="19"/>
      <c r="Q3" s="18"/>
      <c r="R3" s="18"/>
      <c r="S3" s="18"/>
      <c r="T3" s="19"/>
    </row>
    <row r="4" spans="1:20" ht="42">
      <c r="A4" s="87" t="s">
        <v>73</v>
      </c>
      <c r="B4" s="87" t="s">
        <v>74</v>
      </c>
      <c r="C4" s="143" t="s">
        <v>75</v>
      </c>
      <c r="D4" s="143" t="s">
        <v>76</v>
      </c>
      <c r="E4" s="280" t="s">
        <v>77</v>
      </c>
      <c r="F4" s="280"/>
      <c r="G4" s="280"/>
      <c r="H4" s="280"/>
      <c r="I4" s="280" t="s">
        <v>78</v>
      </c>
      <c r="J4" s="280"/>
      <c r="K4" s="87" t="s">
        <v>79</v>
      </c>
      <c r="L4" s="87" t="s">
        <v>80</v>
      </c>
      <c r="M4" s="87" t="s">
        <v>81</v>
      </c>
      <c r="N4" s="87" t="s">
        <v>82</v>
      </c>
      <c r="O4" s="87" t="s">
        <v>83</v>
      </c>
      <c r="P4" s="87" t="s">
        <v>84</v>
      </c>
      <c r="Q4" s="87" t="s">
        <v>85</v>
      </c>
      <c r="R4" s="87" t="s">
        <v>86</v>
      </c>
      <c r="S4" s="87" t="s">
        <v>87</v>
      </c>
      <c r="T4" s="87" t="s">
        <v>88</v>
      </c>
    </row>
    <row r="5" spans="1:20">
      <c r="A5" s="196"/>
      <c r="B5" s="196"/>
      <c r="C5" s="196"/>
      <c r="D5" s="196"/>
      <c r="E5" s="196" t="s">
        <v>90</v>
      </c>
      <c r="F5" s="196" t="s">
        <v>91</v>
      </c>
      <c r="G5" s="197" t="s">
        <v>92</v>
      </c>
      <c r="H5" s="196" t="s">
        <v>93</v>
      </c>
      <c r="I5" s="198" t="s">
        <v>94</v>
      </c>
      <c r="J5" s="196" t="s">
        <v>95</v>
      </c>
      <c r="K5" s="232"/>
      <c r="L5" s="233"/>
      <c r="M5" s="234"/>
      <c r="N5" s="235"/>
      <c r="O5" s="236"/>
      <c r="P5" s="236"/>
      <c r="Q5" s="232"/>
      <c r="R5" s="232"/>
      <c r="S5" s="232"/>
      <c r="T5" s="236"/>
    </row>
    <row r="6" spans="1:20" ht="56">
      <c r="A6" s="89" t="s">
        <v>96</v>
      </c>
      <c r="B6" s="91" t="str">
        <f>IF(VLOOKUP($A6,'FE - Flux 2 - UBL'!$A6:$T444,2,FALSE)=0,"",VLOOKUP($A6,'FE - Flux 2 - UBL'!$A6:$T444,2,FALSE))</f>
        <v> 1..1</v>
      </c>
      <c r="C6" s="91" t="str">
        <f>IF(VLOOKUP($A6,'FE - Flux 2 - UBL'!$A6:$T444,3,FALSE)=0,"",VLOOKUP($A6,'FE - Flux 2 - UBL'!$A6:$T444,3,FALSE))</f>
        <v> 1..1</v>
      </c>
      <c r="D6" s="91" t="str">
        <f>IF(VLOOKUP($A6,'FE - Flux 2 - UBL'!$A6:$T444,4,FALSE)=0,"",VLOOKUP($A6,'FE - Flux 2 - UBL'!$A6:$T444,4,FALSE))</f>
        <v> 1..1</v>
      </c>
      <c r="E6" s="204" t="str">
        <f>IF(VLOOKUP($A6,'FE - Flux 2 - UBL'!$A6:$T444,5,FALSE)=0,"",VLOOKUP($A6,'FE - Flux 2 - UBL'!$A6:$T444,5,FALSE))</f>
        <v> Bill number</v>
      </c>
      <c r="F6" s="204"/>
      <c r="G6" s="204"/>
      <c r="H6" s="204"/>
      <c r="I6" s="92" t="str">
        <f>IF(VLOOKUP($A6,'FE - Flux 2 - UBL'!$A6:$T444,9,FALSE)=0,"",VLOOKUP($A6,'FE - Flux 2 - UBL'!$A6:$T444,9,FALSE))</f>
        <v> /Invoice /CreditNote</v>
      </c>
      <c r="J6" s="92" t="str">
        <f>IF(VLOOKUP($A6,'FE - Flux 2 - UBL'!$A6:$T444,10,FALSE)=0,"",VLOOKUP($A6,'FE - Flux 2 - UBL'!$A6:$T444,10,FALSE))</f>
        <v> /cbc:ID</v>
      </c>
      <c r="K6" s="91" t="str">
        <f>IF(VLOOKUP($A6,'FE - Flux 2 - UBL'!$A6:$T444,11,FALSE)=0,"",VLOOKUP($A6,'FE - Flux 2 - UBL'!$A6:$T444,11,FALSE))</f>
        <v> IDENTIFIER</v>
      </c>
      <c r="L6" s="93">
        <f>IF(VLOOKUP($A6,'FE - Flux 2 - UBL'!$A6:$T444,12,FALSE)=0,"",VLOOKUP($A6,'FE - Flux 2 - UBL'!$A6:$T444,12,FALSE))</f>
        <v>20</v>
      </c>
      <c r="M6" s="176" t="str">
        <f>IF(VLOOKUP($A6,'FE - Flux 2 - UBL'!$A6:$T444,13,FALSE)=0,"",VLOOKUP($A6,'FE - Flux 2 - UBL'!$A6:$T444,13,FALSE))</f>
        <v/>
      </c>
      <c r="N6" s="159" t="str">
        <f>IF(VLOOKUP($A6,'FE - Flux 2 - UBL'!$A6:$T444,14,FALSE)=0,"",VLOOKUP($A6,'FE - Flux 2 - UBL'!$A6:$T444,14,FALSE))</f>
        <v/>
      </c>
      <c r="O6" s="95" t="str">
        <f>IF(VLOOKUP($A6,'FE - Flux 2 - UBL'!$A6:$T444,15,FALSE)=0,"",VLOOKUP($A6,'FE - Flux 2 - UBL'!$A6:$T444,15,FALSE))</f>
        <v> Unique identification of the Invoice.</v>
      </c>
      <c r="P6" s="95" t="str">
        <f>IF(VLOOKUP($A6,'FE - Flux 2 - UBL'!$A6:$T444,16,FALSE)=0,"",VLOOKUP($A6,'FE - Flux 2 - UBL'!$A6:$T444,16,FALSE))</f>
        <v>Sequential number required in Article 226(2) of Directive 2006/112/EC [2], to uniquely identify the Invoice. It may be based on one or more series, which may include alphanumeric characters.</v>
      </c>
      <c r="Q6" s="91" t="str">
        <f>IF(VLOOKUP($A6,'FE - Flux 2 - UBL'!$A6:$T444,17,FALSE)=0,"",VLOOKUP($A6,'FE - Flux 2 - UBL'!$A6:$T444,17,FALSE))</f>
        <v> G1.05 G1.06 G1.42 G6.08</v>
      </c>
      <c r="R6" s="91" t="str">
        <f>IF(VLOOKUP($A6,'FE - Flux 2 - UBL'!$A6:$T444,18,FALSE)=0,"",VLOOKUP($A6,'FE - Flux 2 - UBL'!$A6:$T444,18,FALSE))</f>
        <v/>
      </c>
      <c r="S6" s="91" t="str">
        <f>IF(VLOOKUP($A6,'FE - Flux 2 - UBL'!$A6:$T444,19,FALSE)=0,"",VLOOKUP($A6,'FE - Flux 2 - UBL'!$A6:$T444,19,FALSE))</f>
        <v> BR-2</v>
      </c>
      <c r="T6" s="95" t="str">
        <f>IF(VLOOKUP($A6,'FE - Flux 2 - UBL'!$A6:$T444,20,FALSE)=0,"",VLOOKUP($A6,'FE - Flux 2 - UBL'!$A6:$T444,20,FALSE))</f>
        <v/>
      </c>
    </row>
    <row r="7" spans="1:20" ht="56">
      <c r="A7" s="89" t="s">
        <v>107</v>
      </c>
      <c r="B7" s="91" t="str">
        <f>IF(VLOOKUP($A7,'FE - Flux 2 - UBL'!$A7:$T445,2,FALSE)=0,"",VLOOKUP($A7,'FE - Flux 2 - UBL'!$A7:$T445,2,FALSE))</f>
        <v> 1..1</v>
      </c>
      <c r="C7" s="91" t="str">
        <f>IF(VLOOKUP($A7,'FE - Flux 2 - UBL'!$A7:$T445,3,FALSE)=0,"",VLOOKUP($A7,'FE - Flux 2 - UBL'!$A7:$T445,3,FALSE))</f>
        <v> 1..1</v>
      </c>
      <c r="D7" s="91" t="str">
        <f>IF(VLOOKUP($A7,'FE - Flux 2 - UBL'!$A7:$T445,4,FALSE)=0,"",VLOOKUP($A7,'FE - Flux 2 - UBL'!$A7:$T445,4,FALSE))</f>
        <v> 1..1</v>
      </c>
      <c r="E7" s="204" t="str">
        <f>IF(VLOOKUP($A7,'FE - Flux 2 - UBL'!$A7:$T445,5,FALSE)=0,"",VLOOKUP($A7,'FE - Flux 2 - UBL'!$A7:$T445,5,FALSE))</f>
        <v> Date of issue of initial invoice / amending invoice</v>
      </c>
      <c r="F7" s="204"/>
      <c r="G7" s="204"/>
      <c r="H7" s="204"/>
      <c r="I7" s="92" t="str">
        <f>IF(VLOOKUP($A7,'FE - Flux 2 - UBL'!$A7:$T445,9,FALSE)=0,"",VLOOKUP($A7,'FE - Flux 2 - UBL'!$A7:$T445,9,FALSE))</f>
        <v> /Invoice /CreditNote</v>
      </c>
      <c r="J7" s="92" t="str">
        <f>IF(VLOOKUP($A7,'FE - Flux 2 - UBL'!$A7:$T445,10,FALSE)=0,"",VLOOKUP($A7,'FE - Flux 2 - UBL'!$A7:$T445,10,FALSE))</f>
        <v> /cbc:IssueDate</v>
      </c>
      <c r="K7" s="91" t="str">
        <f>IF(VLOOKUP($A7,'FE - Flux 2 - UBL'!$A7:$T445,11,FALSE)=0,"",VLOOKUP($A7,'FE - Flux 2 - UBL'!$A7:$T445,11,FALSE))</f>
        <v> DATE</v>
      </c>
      <c r="L7" s="93" t="str">
        <f>IF(VLOOKUP($A7,'FE - Flux 2 - UBL'!$A7:$T445,12,FALSE)=0,"",VLOOKUP($A7,'FE - Flux 2 - UBL'!$A7:$T445,12,FALSE))</f>
        <v> ISO</v>
      </c>
      <c r="M7" s="93" t="str">
        <f>IF(VLOOKUP($A7,'FE - Flux 2 - UBL'!$A7:$T445,13,FALSE)=0,"",VLOOKUP($A7,'FE - Flux 2 - UBL'!$A7:$T445,13,FALSE))</f>
        <v> YYYY-MM-DD (UBL format) YYYYMMDD (CII format)</v>
      </c>
      <c r="N7" s="159" t="str">
        <f>IF(VLOOKUP($A7,'FE - Flux 2 - UBL'!$A7:$T445,14,FALSE)=0,"",VLOOKUP($A7,'FE - Flux 2 - UBL'!$A7:$T445,14,FALSE))</f>
        <v/>
      </c>
      <c r="O7" s="95" t="str">
        <f>IF(VLOOKUP($A7,'FE - Flux 2 - UBL'!$A7:$T445,15,FALSE)=0,"",VLOOKUP($A7,'FE - Flux 2 - UBL'!$A7:$T445,15,FALSE))</f>
        <v> Date on which the Invoice was issued.</v>
      </c>
      <c r="P7" s="95" t="str">
        <f>IF(VLOOKUP($A7,'FE - Flux 2 - UBL'!$A7:$T445,16,FALSE)=0,"",VLOOKUP($A7,'FE - Flux 2 - UBL'!$A7:$T445,16,FALSE))</f>
        <v/>
      </c>
      <c r="Q7" s="91" t="str">
        <f>IF(VLOOKUP($A7,'FE - Flux 2 - UBL'!$A7:$T445,17,FALSE)=0,"",VLOOKUP($A7,'FE - Flux 2 - UBL'!$A7:$T445,17,FALSE))</f>
        <v> G1.07 G1.09 G1.36 G6.08</v>
      </c>
      <c r="R7" s="91" t="str">
        <f>IF(VLOOKUP($A7,'FE - Flux 2 - UBL'!$A7:$T445,18,FALSE)=0,"",VLOOKUP($A7,'FE - Flux 2 - UBL'!$A7:$T445,18,FALSE))</f>
        <v/>
      </c>
      <c r="S7" s="91" t="str">
        <f>IF(VLOOKUP($A7,'FE - Flux 2 - UBL'!$A7:$T445,19,FALSE)=0,"",VLOOKUP($A7,'FE - Flux 2 - UBL'!$A7:$T445,19,FALSE))</f>
        <v> BR-3</v>
      </c>
      <c r="T7" s="95" t="str">
        <f>IF(VLOOKUP($A7,'FE - Flux 2 - UBL'!$A7:$T445,20,FALSE)=0,"",VLOOKUP($A7,'FE - Flux 2 - UBL'!$A7:$T445,20,FALSE))</f>
        <v/>
      </c>
    </row>
    <row r="8" spans="1:20" ht="70">
      <c r="A8" s="89" t="s">
        <v>117</v>
      </c>
      <c r="B8" s="91" t="str">
        <f>IF(VLOOKUP($A8,'FE - Flux 2 - UBL'!$A8:$T446,2,FALSE)=0,"",VLOOKUP($A8,'FE - Flux 2 - UBL'!$A8:$T446,2,FALSE))</f>
        <v> 1..1</v>
      </c>
      <c r="C8" s="91" t="str">
        <f>IF(VLOOKUP($A8,'FE - Flux 2 - UBL'!$A8:$T446,3,FALSE)=0,"",VLOOKUP($A8,'FE - Flux 2 - UBL'!$A8:$T446,3,FALSE))</f>
        <v> 1..1</v>
      </c>
      <c r="D8" s="91" t="str">
        <f>IF(VLOOKUP($A8,'FE - Flux 2 - UBL'!$A8:$T446,4,FALSE)=0,"",VLOOKUP($A8,'FE - Flux 2 - UBL'!$A8:$T446,4,FALSE))</f>
        <v> 1..1</v>
      </c>
      <c r="E8" s="204" t="str">
        <f>IF(VLOOKUP($A8,'FE - Flux 2 - UBL'!$A8:$T446,5,FALSE)=0,"",VLOOKUP($A8,'FE - Flux 2 - UBL'!$A8:$T446,5,FALSE))</f>
        <v> Invoice type code</v>
      </c>
      <c r="F8" s="204"/>
      <c r="G8" s="204"/>
      <c r="H8" s="204"/>
      <c r="I8" s="92" t="str">
        <f>IF(VLOOKUP($A8,'FE - Flux 2 - UBL'!$A8:$T446,9,FALSE)=0,"",VLOOKUP($A8,'FE - Flux 2 - UBL'!$A8:$T446,9,FALSE))</f>
        <v> /Invoice /CreditNote</v>
      </c>
      <c r="J8" s="92" t="str">
        <f>IF(VLOOKUP($A8,'FE - Flux 2 - UBL'!$A8:$T446,10,FALSE)=0,"",VLOOKUP($A8,'FE - Flux 2 - UBL'!$A8:$T446,10,FALSE))</f>
        <v> /cbc:InvoiceTypeCode /cbc:CreditNoteTypeCode</v>
      </c>
      <c r="K8" s="91" t="str">
        <f>IF(VLOOKUP($A8,'FE - Flux 2 - UBL'!$A8:$T446,11,FALSE)=0,"",VLOOKUP($A8,'FE - Flux 2 - UBL'!$A8:$T446,11,FALSE))</f>
        <v> CODED</v>
      </c>
      <c r="L8" s="93">
        <f>IF(VLOOKUP($A8,'FE - Flux 2 - UBL'!$A8:$T446,12,FALSE)=0,"",VLOOKUP($A8,'FE - Flux 2 - UBL'!$A8:$T446,12,FALSE))</f>
        <v>3</v>
      </c>
      <c r="M8" s="161" t="str">
        <f>IF(VLOOKUP($A8,'FE - Flux 2 - UBL'!$A8:$T446,13,FALSE)=0,"",VLOOKUP($A8,'FE - Flux 2 - UBL'!$A8:$T446,13,FALSE))</f>
        <v> UNTDID 1001</v>
      </c>
      <c r="N8" s="159" t="str">
        <f>IF(VLOOKUP($A8,'FE - Flux 2 - UBL'!$A8:$T446,14,FALSE)=0,"",VLOOKUP($A8,'FE - Flux 2 - UBL'!$A8:$T446,14,FALSE))</f>
        <v/>
      </c>
      <c r="O8" s="95" t="str">
        <f>IF(VLOOKUP($A8,'FE - Flux 2 - UBL'!$A8:$T446,15,FALSE)=0,"",VLOOKUP($A8,'FE - Flux 2 - UBL'!$A8:$T446,15,FALSE))</f>
        <v> Code specifying the functional type of the Invoice.</v>
      </c>
      <c r="P8" s="95" t="str">
        <f>IF(VLOOKUP($A8,'FE - Flux 2 - UBL'!$A8:$T446,16,FALSE)=0,"",VLOOKUP($A8,'FE - Flux 2 - UBL'!$A8:$T446,16,FALSE))</f>
        <v>Commercial invoices and credit notes are defined according to entries from the UNTDID 1001 list [6]. Other entries in the UNTDID 1001 [6] list for specific invoices or credit notes may be used, if applicable.</v>
      </c>
      <c r="Q8" s="91" t="str">
        <f>IF(VLOOKUP($A8,'FE - Flux 2 - UBL'!$A8:$T446,17,FALSE)=0,"",VLOOKUP($A8,'FE - Flux 2 - UBL'!$A8:$T446,17,FALSE))</f>
        <v> G1.01 G6.08</v>
      </c>
      <c r="R8" s="91" t="str">
        <f>IF(VLOOKUP($A8,'FE - Flux 2 - UBL'!$A8:$T446,18,FALSE)=0,"",VLOOKUP($A8,'FE - Flux 2 - UBL'!$A8:$T446,18,FALSE))</f>
        <v/>
      </c>
      <c r="S8" s="91" t="str">
        <f>IF(VLOOKUP($A8,'FE - Flux 2 - UBL'!$A8:$T446,19,FALSE)=0,"",VLOOKUP($A8,'FE - Flux 2 - UBL'!$A8:$T446,19,FALSE))</f>
        <v> BR-4</v>
      </c>
      <c r="T8" s="95" t="str">
        <f>IF(VLOOKUP($A8,'FE - Flux 2 - UBL'!$A8:$T446,20,FALSE)=0,"",VLOOKUP($A8,'FE - Flux 2 - UBL'!$A8:$T446,20,FALSE))</f>
        <v/>
      </c>
    </row>
    <row r="9" spans="1:20" ht="112">
      <c r="A9" s="89" t="s">
        <v>126</v>
      </c>
      <c r="B9" s="91" t="str">
        <f>IF(VLOOKUP($A9,'FE - Flux 2 - UBL'!$A9:$T447,2,FALSE)=0,"",VLOOKUP($A9,'FE - Flux 2 - UBL'!$A9:$T447,2,FALSE))</f>
        <v> 1..1</v>
      </c>
      <c r="C9" s="91" t="str">
        <f>IF(VLOOKUP($A9,'FE - Flux 2 - UBL'!$A9:$T447,3,FALSE)=0,"",VLOOKUP($A9,'FE - Flux 2 - UBL'!$A9:$T447,3,FALSE))</f>
        <v> 1..1</v>
      </c>
      <c r="D9" s="91" t="str">
        <f>IF(VLOOKUP($A9,'FE - Flux 2 - UBL'!$A9:$T447,4,FALSE)=0,"",VLOOKUP($A9,'FE - Flux 2 - UBL'!$A9:$T447,4,FALSE))</f>
        <v> 1..1</v>
      </c>
      <c r="E9" s="204" t="str">
        <f>IF(VLOOKUP($A9,'FE - Flux 2 - UBL'!$A9:$T447,5,FALSE)=0,"",VLOOKUP($A9,'FE - Flux 2 - UBL'!$A9:$T447,5,FALSE))</f>
        <v> Invoice currency code</v>
      </c>
      <c r="F9" s="204"/>
      <c r="G9" s="204"/>
      <c r="H9" s="204"/>
      <c r="I9" s="92" t="str">
        <f>IF(VLOOKUP($A9,'FE - Flux 2 - UBL'!$A9:$T447,9,FALSE)=0,"",VLOOKUP($A9,'FE - Flux 2 - UBL'!$A9:$T447,9,FALSE))</f>
        <v> /Invoice /CreditNote</v>
      </c>
      <c r="J9" s="92" t="str">
        <f>IF(VLOOKUP($A9,'FE - Flux 2 - UBL'!$A9:$T447,10,FALSE)=0,"",VLOOKUP($A9,'FE - Flux 2 - UBL'!$A9:$T447,10,FALSE))</f>
        <v> /cbc:DocumentCurrencyCode</v>
      </c>
      <c r="K9" s="91" t="str">
        <f>IF(VLOOKUP($A9,'FE - Flux 2 - UBL'!$A9:$T447,11,FALSE)=0,"",VLOOKUP($A9,'FE - Flux 2 - UBL'!$A9:$T447,11,FALSE))</f>
        <v> CODED</v>
      </c>
      <c r="L9" s="93">
        <f>IF(VLOOKUP($A9,'FE - Flux 2 - UBL'!$A9:$T447,12,FALSE)=0,"",VLOOKUP($A9,'FE - Flux 2 - UBL'!$A9:$T447,12,FALSE))</f>
        <v>3</v>
      </c>
      <c r="M9" s="93" t="str">
        <f>IF(VLOOKUP($A9,'FE - Flux 2 - UBL'!$A9:$T447,13,FALSE)=0,"",VLOOKUP($A9,'FE - Flux 2 - UBL'!$A9:$T447,13,FALSE))</f>
        <v> ISO 4217</v>
      </c>
      <c r="N9" s="159" t="str">
        <f>IF(VLOOKUP($A9,'FE - Flux 2 - UBL'!$A9:$T447,14,FALSE)=0,"",VLOOKUP($A9,'FE - Flux 2 - UBL'!$A9:$T447,14,FALSE))</f>
        <v/>
      </c>
      <c r="O9" s="95" t="str">
        <f>IF(VLOOKUP($A9,'FE - Flux 2 - UBL'!$A9:$T447,15,FALSE)=0,"",VLOOKUP($A9,'FE - Flux 2 - UBL'!$A9:$T447,15,FALSE))</f>
        <v> Currency in which all Invoice amounts are expressed, except for the total VAT amount in the accounting currency.</v>
      </c>
      <c r="P9" s="95" t="str">
        <f>IF(VLOOKUP($A9,'FE - Flux 2 - UBL'!$A9:$T447,16,FALSE)=0,"",VLOOKUP($A9,'FE - Flux 2 - UBL'!$A9:$T447,16,FALSE))</f>
        <v>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v>
      </c>
      <c r="Q9" s="91" t="str">
        <f>IF(VLOOKUP($A9,'FE - Flux 2 - UBL'!$A9:$T447,17,FALSE)=0,"",VLOOKUP($A9,'FE - Flux 2 - UBL'!$A9:$T447,17,FALSE))</f>
        <v> G1.10 G6.08</v>
      </c>
      <c r="R9" s="91" t="str">
        <f>IF(VLOOKUP($A9,'FE - Flux 2 - UBL'!$A9:$T447,18,FALSE)=0,"",VLOOKUP($A9,'FE - Flux 2 - UBL'!$A9:$T447,18,FALSE))</f>
        <v/>
      </c>
      <c r="S9" s="91" t="str">
        <f>IF(VLOOKUP($A9,'FE - Flux 2 - UBL'!$A9:$T447,19,FALSE)=0,"",VLOOKUP($A9,'FE - Flux 2 - UBL'!$A9:$T447,19,FALSE))</f>
        <v> BR-5</v>
      </c>
      <c r="T9" s="95" t="str">
        <f>IF(VLOOKUP($A9,'FE - Flux 2 - UBL'!$A9:$T447,20,FALSE)=0,"",VLOOKUP($A9,'FE - Flux 2 - UBL'!$A9:$T447,20,FALSE))</f>
        <v/>
      </c>
    </row>
    <row r="10" spans="1:20" ht="140">
      <c r="A10" s="89" t="s">
        <v>149</v>
      </c>
      <c r="B10" s="91" t="str">
        <f>IF(VLOOKUP($A10,'FE - Flux 2 - UBL'!$A11:$T449,2,FALSE)=0,"",VLOOKUP($A10,'FE - Flux 2 - UBL'!$A11:$T449,2,FALSE))</f>
        <v> 0..1</v>
      </c>
      <c r="C10" s="91" t="str">
        <f>IF(VLOOKUP($A10,'FE - Flux 2 - UBL'!$A11:$T449,3,FALSE)=0,"",VLOOKUP($A10,'FE - Flux 2 - UBL'!$A11:$T449,3,FALSE))</f>
        <v> 0..1</v>
      </c>
      <c r="D10" s="91" t="str">
        <f>IF(VLOOKUP($A10,'FE - Flux 2 - UBL'!$A11:$T449,4,FALSE)=0,"",VLOOKUP($A10,'FE - Flux 2 - UBL'!$A11:$T449,4,FALSE))</f>
        <v> 0..1</v>
      </c>
      <c r="E10" s="23" t="str">
        <f>IF(VLOOKUP($A10,'FE - Flux 2 - UBL'!$A10:$T448,5,FALSE)=0,"",VLOOKUP($A10,'FE - Flux 2 - UBL'!$A10:$T448,5,FALSE))</f>
        <v> Value added tax due date code</v>
      </c>
      <c r="F10" s="23"/>
      <c r="G10" s="23"/>
      <c r="H10" s="23"/>
      <c r="I10" s="92" t="str">
        <f>IF(VLOOKUP($A10,'FE - Flux 2 - UBL'!$A11:$T449,9,FALSE)=0,"",VLOOKUP($A10,'FE - Flux 2 - UBL'!$A11:$T449,9,FALSE))</f>
        <v> /Invoice /CreditNote</v>
      </c>
      <c r="J10" s="92" t="str">
        <f>IF(VLOOKUP($A10,'FE - Flux 2 - UBL'!$A11:$T449,10,FALSE)=0,"",VLOOKUP($A10,'FE - Flux 2 - UBL'!$A11:$T449,10,FALSE))</f>
        <v> /cac:InvoicePeriod/cbc:DescriptionCode</v>
      </c>
      <c r="K10" s="91" t="str">
        <f>IF(VLOOKUP($A10,'FE - Flux 2 - UBL'!$A11:$T449,11,FALSE)=0,"",VLOOKUP($A10,'FE - Flux 2 - UBL'!$A11:$T449,11,FALSE))</f>
        <v> CODED</v>
      </c>
      <c r="L10" s="93">
        <f>IF(VLOOKUP($A10,'FE - Flux 2 - UBL'!$A11:$T449,12,FALSE)=0,"",VLOOKUP($A10,'FE - Flux 2 - UBL'!$A11:$T449,12,FALSE))</f>
        <v>2</v>
      </c>
      <c r="M10" s="91" t="str">
        <f>IF(VLOOKUP($A10,'FE - Flux 2 - UBL'!$A11:$T449,13,FALSE)=0,"",VLOOKUP($A10,'FE - Flux 2 - UBL'!$A11:$T449,13,FALSE))</f>
        <v xml:space="preserve"> UBL: UNTDID 2005 CII: UNTDID 2475</v>
      </c>
      <c r="N10" s="159" t="str">
        <f>IF(VLOOKUP($A10,'FE - Flux 2 - UBL'!$A11:$T449,14,FALSE)=0,"",VLOOKUP($A10,'FE - Flux 2 - UBL'!$A11:$T449,14,FALSE))</f>
        <v> Field to specify the option for paying tax based on debits</v>
      </c>
      <c r="O10" s="95" t="str">
        <f>IF(VLOOKUP($A10,'FE - Flux 2 - UBL'!$A11:$T449,15,FALSE)=0,"",VLOOKUP($A10,'FE - Flux 2 - UBL'!$A11:$T449,15,FALSE))</f>
        <v> Code specifying the date on which VAT becomes chargeable for the Seller and the Buyer</v>
      </c>
      <c r="P10" s="95" t="str">
        <f>IF(VLOOKUP($A10,'FE - Flux 2 - UBL'!$A11:$T449,16,FALSE)=0,"",VLOOKUP($A10,'FE - Flux 2 - UBL'!$A11:$T449,16,FALSE))</f>
        <v>The code must be chosen from the following values taken from UNTDID 2005 or 2475 [6]: - Invoice date - Delivery date - Payment date The value added tax due date in code is used when the value added tax due date is not known at the time the invoice is sent. The use of the BT-8 is therefore exclusive to that of the BT-7 and vice versa.</v>
      </c>
      <c r="Q10" s="91" t="str">
        <f>IF(VLOOKUP($A10,'FE - Flux 2 - UBL'!$A11:$T449,17,FALSE)=0,"",VLOOKUP($A10,'FE - Flux 2 - UBL'!$A11:$T449,17,FALSE))</f>
        <v> G1.43 G6.11</v>
      </c>
      <c r="R10" s="91" t="str">
        <f>IF(VLOOKUP($A10,'FE - Flux 2 - UBL'!$A11:$T449,18,FALSE)=0,"",VLOOKUP($A10,'FE - Flux 2 - UBL'!$A11:$T449,18,FALSE))</f>
        <v> S1.13 (only for CII and Factur-X)</v>
      </c>
      <c r="S10" s="91" t="str">
        <f>IF(VLOOKUP($A10,'FE - Flux 2 - UBL'!$A11:$T449,19,FALSE)=0,"",VLOOKUP($A10,'FE - Flux 2 - UBL'!$A11:$T449,19,FALSE))</f>
        <v> BR-CO-3</v>
      </c>
      <c r="T10" s="95" t="str">
        <f>IF(VLOOKUP($A10,'FE - Flux 2 - UBL'!$A11:$T449,20,FALSE)=0,"",VLOOKUP($A10,'FE - Flux 2 - UBL'!$A11:$T449,20,FALSE))</f>
        <v/>
      </c>
    </row>
    <row r="11" spans="1:20" ht="82.5" customHeight="1">
      <c r="A11" s="89" t="s">
        <v>158</v>
      </c>
      <c r="B11" s="91" t="str">
        <f>IF(VLOOKUP($A11,'FE - Flux 2 - UBL'!$A12:$T450,2,FALSE)=0,"",VLOOKUP($A11,'FE - Flux 2 - UBL'!$A12:$T450,2,FALSE))</f>
        <v> 0..1</v>
      </c>
      <c r="C11" s="91" t="str">
        <f>IF(VLOOKUP($A11,'FE - Flux 2 - UBL'!$A12:$T450,3,FALSE)=0,"",VLOOKUP($A11,'FE - Flux 2 - UBL'!$A12:$T450,3,FALSE))</f>
        <v> 0..1</v>
      </c>
      <c r="D11" s="91" t="str">
        <f>IF(VLOOKUP($A11,'FE - Flux 2 - UBL'!$A12:$T450,4,FALSE)=0,"",VLOOKUP($A11,'FE - Flux 2 - UBL'!$A12:$T450,4,FALSE))</f>
        <v> 0..1</v>
      </c>
      <c r="E11" s="23" t="str">
        <f>IF(VLOOKUP($A11,'FE - Flux 2 - UBL'!$A11:$T449,5,FALSE)=0,"",VLOOKUP($A11,'FE - Flux 2 - UBL'!$A11:$T449,5,FALSE))</f>
        <v> Due date</v>
      </c>
      <c r="F11" s="23"/>
      <c r="G11" s="23"/>
      <c r="H11" s="23"/>
      <c r="I11" s="92" t="str">
        <f>IF(VLOOKUP($A11,'FE - Flux 2 - UBL'!$A12:$T450,9,FALSE)=0,"",VLOOKUP($A11,'FE - Flux 2 - UBL'!$A12:$T450,9,FALSE))</f>
        <v> /Invoice /CreditNote</v>
      </c>
      <c r="J11" s="92" t="str">
        <f>IF(VLOOKUP($A11,'FE - Flux 2 - UBL'!$A12:$T450,10,FALSE)=0,"",VLOOKUP($A11,'FE - Flux 2 - UBL'!$A12:$T450,10,FALSE))</f>
        <v> /cbc:DueDate /cac:PaymentMeans/cbc:PaymentDueDate</v>
      </c>
      <c r="K11" s="91" t="str">
        <f>IF(VLOOKUP($A11,'FE - Flux 2 - UBL'!$A12:$T450,11,FALSE)=0,"",VLOOKUP($A11,'FE - Flux 2 - UBL'!$A12:$T450,11,FALSE))</f>
        <v> DATE</v>
      </c>
      <c r="L11" s="93" t="str">
        <f>IF(VLOOKUP($A11,'FE - Flux 2 - UBL'!$A12:$T450,12,FALSE)=0,"",VLOOKUP($A11,'FE - Flux 2 - UBL'!$A12:$T450,12,FALSE))</f>
        <v> ISO</v>
      </c>
      <c r="M11" s="91" t="str">
        <f>IF(VLOOKUP($A11,'FE - Flux 2 - UBL'!$A12:$T450,13,FALSE)=0,"",VLOOKUP($A11,'FE - Flux 2 - UBL'!$A12:$T450,13,FALSE))</f>
        <v> YYYY-MM-DD (UBL format) YYYYMMDD (CII format)</v>
      </c>
      <c r="N11" s="159" t="str">
        <f>IF(VLOOKUP($A11,'FE - Flux 2 - UBL'!$A12:$T450,14,FALSE)=0,"",VLOOKUP($A11,'FE - Flux 2 - UBL'!$A12:$T450,14,FALSE))</f>
        <v/>
      </c>
      <c r="O11" s="95" t="str">
        <f>IF(VLOOKUP($A11,'FE - Flux 2 - UBL'!$A12:$T450,15,FALSE)=0,"",VLOOKUP($A11,'FE - Flux 2 - UBL'!$A12:$T450,15,FALSE))</f>
        <v> Date payment is due.</v>
      </c>
      <c r="P11" s="95" t="str">
        <f>IF(VLOOKUP($A11,'FE - Flux 2 - UBL'!$A12:$T450,16,FALSE)=0,"",VLOOKUP($A11,'FE - Flux 2 - UBL'!$A12:$T450,16,FALSE))</f>
        <v>The due date is the date the net payment is due. For partial payments, this is the first net due date. Description for more complex payment terms is given in BT-20.</v>
      </c>
      <c r="Q11" s="91" t="str">
        <f>IF(VLOOKUP($A11,'FE - Flux 2 - UBL'!$A12:$T450,17,FALSE)=0,"",VLOOKUP($A11,'FE - Flux 2 - UBL'!$A12:$T450,17,FALSE))</f>
        <v> G1.09 G1.36 P1.12 G1.18 G6.11</v>
      </c>
      <c r="R11" s="91" t="str">
        <f>IF(VLOOKUP($A11,'FE - Flux 2 - UBL'!$A12:$T450,18,FALSE)=0,"",VLOOKUP($A11,'FE - Flux 2 - UBL'!$A12:$T450,18,FALSE))</f>
        <v/>
      </c>
      <c r="S11" s="91" t="str">
        <f>IF(VLOOKUP($A11,'FE - Flux 2 - UBL'!$A12:$T450,19,FALSE)=0,"",VLOOKUP($A11,'FE - Flux 2 - UBL'!$A12:$T450,19,FALSE))</f>
        <v> BR-CO-25</v>
      </c>
      <c r="T11" s="95" t="str">
        <f>IF(VLOOKUP($A11,'FE - Flux 2 - UBL'!$A12:$T450,20,FALSE)=0,"",VLOOKUP($A11,'FE - Flux 2 - UBL'!$A12:$T450,20,FALSE))</f>
        <v/>
      </c>
    </row>
    <row r="12" spans="1:20" ht="42">
      <c r="A12" s="89" t="s">
        <v>227</v>
      </c>
      <c r="B12" s="91" t="str">
        <f>IF(VLOOKUP($A12,'FE - Flux 2 - UBL'!$A12:$T450,2,FALSE)=0,"",VLOOKUP($A12,'FE - Flux 2 - UBL'!$A12:$T450,2,FALSE))</f>
        <v> 0..n</v>
      </c>
      <c r="C12" s="91" t="str">
        <f>IF(VLOOKUP($A12,'FE - Flux 2 - UBL'!$A12:$T450,3,FALSE)=0,"",VLOOKUP($A12,'FE - Flux 2 - UBL'!$A12:$T450,3,FALSE))</f>
        <v> 0..n</v>
      </c>
      <c r="D12" s="91" t="str">
        <f>IF(VLOOKUP($A12,'FE - Flux 2 - UBL'!$A12:$T450,4,FALSE)=0,"",VLOOKUP($A12,'FE - Flux 2 - UBL'!$A12:$T450,4,FALSE))</f>
        <v> 0..n</v>
      </c>
      <c r="E12" s="23" t="str">
        <f>IF(VLOOKUP($A12,'FE - Flux 2 - UBL'!$A13:$T451,5,FALSE)=0,"",VLOOKUP($A12,'FE - Flux 2 - UBL'!$A13:$T451,5,FALSE))</f>
        <v> INVOICE NOTE</v>
      </c>
      <c r="F12" s="204"/>
      <c r="G12" s="204"/>
      <c r="H12" s="204"/>
      <c r="I12" s="92" t="str">
        <f>IF(VLOOKUP($A12,'FE - Flux 2 - UBL'!$A13:$T451,9,FALSE)=0,"",VLOOKUP($A12,'FE - Flux 2 - UBL'!$A13:$T451,9,FALSE))</f>
        <v> /Invoice /CreditNote</v>
      </c>
      <c r="J12" s="92" t="str">
        <f>IF(VLOOKUP($A12,'FE - Flux 2 - UBL'!$A13:$T451,10,FALSE)=0,"",VLOOKUP($A12,'FE - Flux 2 - UBL'!$A13:$T451,10,FALSE))</f>
        <v> /cbc:Note</v>
      </c>
      <c r="K12" s="178" t="str">
        <f>IF(VLOOKUP($A12,'FE - Flux 2 - UBL'!$A13:$T451,11,FALSE)=0,"",VLOOKUP($A12,'FE - Flux 2 - UBL'!$A13:$T451,11,FALSE))</f>
        <v/>
      </c>
      <c r="L12" s="185" t="str">
        <f>IF(VLOOKUP($A12,'FE - Flux 2 - UBL'!$A13:$T451,12,FALSE)=0,"",VLOOKUP($A12,'FE - Flux 2 - UBL'!$A13:$T451,12,FALSE))</f>
        <v/>
      </c>
      <c r="M12" s="185" t="str">
        <f>IF(VLOOKUP($A12,'FE - Flux 2 - UBL'!$A13:$T451,13,FALSE)=0,"",VLOOKUP($A12,'FE - Flux 2 - UBL'!$A13:$T451,13,FALSE))</f>
        <v/>
      </c>
      <c r="N12" s="159" t="str">
        <f>IF(VLOOKUP($A12,'FE - Flux 2 - UBL'!$A12:$T450,14,FALSE)=0,"",VLOOKUP($A12,'FE - Flux 2 - UBL'!$A12:$T450,14,FALSE))</f>
        <v/>
      </c>
      <c r="O12" s="95" t="str">
        <f>IF(VLOOKUP($A12,'FE - Flux 2 - UBL'!$A14:$T452,15,FALSE)=0,"",VLOOKUP($A12,'FE - Flux 2 - UBL'!$A14:$T452,15,FALSE))</f>
        <v> A group of business terms providing relevant text notes in the invoice, associated with an indicator specifying the subject of the note.</v>
      </c>
      <c r="P12" s="95" t="str">
        <f>IF(VLOOKUP($A12,'FE - Flux 2 - UBL'!$A12:$T450,16,FALSE)=0,"",VLOOKUP($A12,'FE - Flux 2 - UBL'!$A12:$T450,16,FALSE))</f>
        <v/>
      </c>
      <c r="Q12" s="91" t="str">
        <f>IF(VLOOKUP($A12,'FE - Flux 2 - UBL'!$A12:$T450,17,FALSE)=0,"",VLOOKUP($A12,'FE - Flux 2 - UBL'!$A12:$T450,17,FALSE))</f>
        <v> G6.11</v>
      </c>
      <c r="R12" s="91" t="str">
        <f>IF(VLOOKUP($A12,'FE - Flux 2 - UBL'!$A12:$T450,18,FALSE)=0,"",VLOOKUP($A12,'FE - Flux 2 - UBL'!$A12:$T450,18,FALSE))</f>
        <v/>
      </c>
      <c r="S12" s="91" t="str">
        <f>IF(VLOOKUP($A12,'FE - Flux 2 - UBL'!$A12:$T450,19,FALSE)=0,"",VLOOKUP($A12,'FE - Flux 2 - UBL'!$A12:$T450,19,FALSE))</f>
        <v/>
      </c>
      <c r="T12" s="95" t="str">
        <f>IF(VLOOKUP($A12,'FE - Flux 2 - UBL'!$A12:$T450,20,FALSE)=0,"",VLOOKUP($A12,'FE - Flux 2 - UBL'!$A12:$T450,20,FALSE))</f>
        <v/>
      </c>
    </row>
    <row r="13" spans="1:20" ht="28">
      <c r="A13" s="97" t="s">
        <v>233</v>
      </c>
      <c r="B13" s="91" t="str">
        <f>IF(VLOOKUP($A13,'FE - Flux 2 - UBL'!$A13:$T451,2,FALSE)=0,"",VLOOKUP($A13,'FE - Flux 2 - UBL'!$A13:$T451,2,FALSE))</f>
        <v> 0..1</v>
      </c>
      <c r="C13" s="91" t="str">
        <f>IF(VLOOKUP($A13,'FE - Flux 2 - UBL'!$A13:$T451,3,FALSE)=0,"",VLOOKUP($A13,'FE - Flux 2 - UBL'!$A13:$T451,3,FALSE))</f>
        <v> 0..1</v>
      </c>
      <c r="D13" s="91" t="str">
        <f>IF(VLOOKUP($A13,'FE - Flux 2 - UBL'!$A13:$T451,4,FALSE)=0,"",VLOOKUP($A13,'FE - Flux 2 - UBL'!$A13:$T451,4,FALSE))</f>
        <v> 0..1</v>
      </c>
      <c r="E13" s="26" t="str">
        <f>IF(VLOOKUP($A13,'FE - Flux 2 - UBL'!$A14:$T452,5,FALSE)=0,"",VLOOKUP($A13,'FE - Flux 2 - UBL'!$A14:$T452,5,FALSE))</f>
        <v/>
      </c>
      <c r="F13" s="99" t="str">
        <f>IF(VLOOKUP($A13,'FE - Flux 2 - UBL'!$A14:$T452,6,FALSE)=0,"",VLOOKUP($A13,'FE - Flux 2 - UBL'!$A14:$T452,6,FALSE))</f>
        <v> Invoice note subject code</v>
      </c>
      <c r="G13" s="99"/>
      <c r="H13" s="134"/>
      <c r="I13" s="92" t="str">
        <f>IF(VLOOKUP($A13,'FE - Flux 2 - UBL'!$A14:$T452,9,FALSE)=0,"",VLOOKUP($A13,'FE - Flux 2 - UBL'!$A14:$T452,9,FALSE))</f>
        <v> /Invoice /CreditNote</v>
      </c>
      <c r="J13" s="92" t="str">
        <f>IF(VLOOKUP($A13,'FE - Flux 2 - UBL'!$A14:$T452,10,FALSE)=0,"",VLOOKUP($A13,'FE - Flux 2 - UBL'!$A14:$T452,10,FALSE))</f>
        <v> /cbc:Note</v>
      </c>
      <c r="K13" s="91" t="str">
        <f>IF(VLOOKUP($A13,'FE - Flux 2 - UBL'!$A14:$T452,11,FALSE)=0,"",VLOOKUP($A13,'FE - Flux 2 - UBL'!$A14:$T452,11,FALSE))</f>
        <v> CODED</v>
      </c>
      <c r="L13" s="93">
        <f>IF(VLOOKUP($A13,'FE - Flux 2 - UBL'!$A14:$T452,12,FALSE)=0,"",VLOOKUP($A13,'FE - Flux 2 - UBL'!$A14:$T452,12,FALSE))</f>
        <v>3</v>
      </c>
      <c r="M13" s="91" t="str">
        <f>IF(VLOOKUP($A13,'FE - Flux 2 - UBL'!$A14:$T452,13,FALSE)=0,"",VLOOKUP($A13,'FE - Flux 2 - UBL'!$A14:$T452,13,FALSE))</f>
        <v> UNTDID 4451</v>
      </c>
      <c r="N13" s="159" t="str">
        <f>IF(VLOOKUP($A13,'FE - Flux 2 - UBL'!$A13:$T451,14,FALSE)=0,"",VLOOKUP($A13,'FE - Flux 2 - UBL'!$A13:$T451,14,FALSE))</f>
        <v/>
      </c>
      <c r="O13" s="95" t="str">
        <f>IF(VLOOKUP($A13,'FE - Flux 2 - UBL'!$A14:$T453,15,FALSE)=0,"",VLOOKUP($A13,'FE - Flux 2 - UBL'!$A14:$T453,15,FALSE))</f>
        <v> Subject of the following text note. Only in UBL: enter ## at the start of the Line Note</v>
      </c>
      <c r="P13" s="95" t="str">
        <f>IF(VLOOKUP($A13,'FE - Flux 2 - UBL'!$A13:$T451,16,FALSE)=0,"",VLOOKUP($A13,'FE - Flux 2 - UBL'!$A13:$T451,16,FALSE))</f>
        <v> Must be chosen from the codes available in the UNTDID 4451 list [6].</v>
      </c>
      <c r="Q13" s="91" t="str">
        <f>IF(VLOOKUP($A13,'FE - Flux 2 - UBL'!$A13:$T451,17,FALSE)=0,"",VLOOKUP($A13,'FE - Flux 2 - UBL'!$A13:$T451,17,FALSE))</f>
        <v> G1.52 G6.11</v>
      </c>
      <c r="R13" s="91" t="str">
        <f>IF(VLOOKUP($A13,'FE - Flux 2 - UBL'!$A13:$T451,18,FALSE)=0,"",VLOOKUP($A13,'FE - Flux 2 - UBL'!$A13:$T451,18,FALSE))</f>
        <v/>
      </c>
      <c r="S13" s="91" t="str">
        <f>IF(VLOOKUP($A13,'FE - Flux 2 - UBL'!$A13:$T451,19,FALSE)=0,"",VLOOKUP($A13,'FE - Flux 2 - UBL'!$A13:$T451,19,FALSE))</f>
        <v/>
      </c>
      <c r="T13" s="95" t="str">
        <f>IF(VLOOKUP($A13,'FE - Flux 2 - UBL'!$A13:$T451,20,FALSE)=0,"",VLOOKUP($A13,'FE - Flux 2 - UBL'!$A13:$T451,20,FALSE))</f>
        <v/>
      </c>
    </row>
    <row r="14" spans="1:20" ht="28">
      <c r="A14" s="97" t="s">
        <v>239</v>
      </c>
      <c r="B14" s="91" t="str">
        <f>IF(VLOOKUP($A14,'FE - Flux 2 - UBL'!$A14:$T452,2,FALSE)=0,"",VLOOKUP($A14,'FE - Flux 2 - UBL'!$A14:$T452,2,FALSE))</f>
        <v>1..1</v>
      </c>
      <c r="C14" s="91" t="str">
        <f>IF(VLOOKUP($A14,'FE - Flux 2 - UBL'!$A14:$T452,3,FALSE)=0,"",VLOOKUP($A14,'FE - Flux 2 - UBL'!$A14:$T452,3,FALSE))</f>
        <v> 1..1</v>
      </c>
      <c r="D14" s="91" t="str">
        <f>IF(VLOOKUP($A14,'FE - Flux 2 - UBL'!$A14:$T452,4,FALSE)=0,"",VLOOKUP($A14,'FE - Flux 2 - UBL'!$A14:$T452,4,FALSE))</f>
        <v> 1..1</v>
      </c>
      <c r="E14" s="28" t="str">
        <f>IF(VLOOKUP($A14,'FE - Flux 2 - UBL'!$A15:$T453,5,FALSE)=0,"",VLOOKUP($A14,'FE - Flux 2 - UBL'!$A15:$T453,5,FALSE))</f>
        <v/>
      </c>
      <c r="F14" s="99" t="str">
        <f>IF(VLOOKUP($A14,'FE - Flux 2 - UBL'!$A15:$T453,6,FALSE)=0,"",VLOOKUP($A14,'FE - Flux 2 - UBL'!$A15:$T453,6,FALSE))</f>
        <v> Invoice note</v>
      </c>
      <c r="G14" s="133"/>
      <c r="H14" s="134"/>
      <c r="I14" s="148" t="str">
        <f>IF(VLOOKUP($A14,'FE - Flux 2 - UBL'!$A15:$T453,9,FALSE)=0,"",VLOOKUP($A14,'FE - Flux 2 - UBL'!$A15:$T453,9,FALSE))</f>
        <v> /Invoice /CreditNote</v>
      </c>
      <c r="J14" s="92" t="str">
        <f>IF(VLOOKUP($A14,'FE - Flux 2 - UBL'!$A15:$T453,10,FALSE)=0,"",VLOOKUP($A14,'FE - Flux 2 - UBL'!$A15:$T453,10,FALSE))</f>
        <v> /cbc:Note</v>
      </c>
      <c r="K14" s="91" t="str">
        <f>IF(VLOOKUP($A14,'FE - Flux 2 - UBL'!$A15:$T453,11,FALSE)=0,"",VLOOKUP($A14,'FE - Flux 2 - UBL'!$A15:$T453,11,FALSE))</f>
        <v> TEXT</v>
      </c>
      <c r="L14" s="93">
        <f>IF(VLOOKUP($A14,'FE - Flux 2 - UBL'!$A15:$T453,12,FALSE)=0,"",VLOOKUP($A14,'FE - Flux 2 - UBL'!$A15:$T453,12,FALSE))</f>
        <v>1024</v>
      </c>
      <c r="M14" s="176" t="str">
        <f>IF(VLOOKUP($A14,'FE - Flux 2 - UBL'!$A15:$T453,13,FALSE)=0,"",VLOOKUP($A14,'FE - Flux 2 - UBL'!$A15:$T453,13,FALSE))</f>
        <v/>
      </c>
      <c r="N14" s="159" t="str">
        <f>IF(VLOOKUP($A14,'FE - Flux 2 - UBL'!$A14:$T452,14,FALSE)=0,"",VLOOKUP($A14,'FE - Flux 2 - UBL'!$A14:$T452,14,FALSE))</f>
        <v/>
      </c>
      <c r="O14" s="95" t="str">
        <f>IF(VLOOKUP($A14,'FE - Flux 2 - UBL'!$A15:$T454,15,FALSE)=0,"",VLOOKUP($A14,'FE - Flux 2 - UBL'!$A15:$T454,15,FALSE))</f>
        <v> Comment providing unstructured information regarding the Invoice as a whole.</v>
      </c>
      <c r="P14" s="95" t="str">
        <f>IF(VLOOKUP($A14,'FE - Flux 2 - UBL'!$A14:$T452,16,FALSE)=0,"",VLOOKUP($A14,'FE - Flux 2 - UBL'!$A14:$T452,16,FALSE))</f>
        <v> Example: reason for a rectification.</v>
      </c>
      <c r="Q14" s="91" t="str">
        <f>IF(VLOOKUP($A14,'FE - Flux 2 - UBL'!$A14:$T452,17,FALSE)=0,"",VLOOKUP($A14,'FE - Flux 2 - UBL'!$A14:$T452,17,FALSE))</f>
        <v> G6.11</v>
      </c>
      <c r="R14" s="91" t="str">
        <f>IF(VLOOKUP($A14,'FE - Flux 2 - UBL'!$A14:$T452,18,FALSE)=0,"",VLOOKUP($A14,'FE - Flux 2 - UBL'!$A14:$T452,18,FALSE))</f>
        <v/>
      </c>
      <c r="S14" s="91" t="str">
        <f>IF(VLOOKUP($A14,'FE - Flux 2 - UBL'!$A14:$T452,19,FALSE)=0,"",VLOOKUP($A14,'FE - Flux 2 - UBL'!$A14:$T452,19,FALSE))</f>
        <v/>
      </c>
      <c r="T14" s="95" t="str">
        <f>IF(VLOOKUP($A14,'FE - Flux 2 - UBL'!$A14:$T452,20,FALSE)=0,"",VLOOKUP($A14,'FE - Flux 2 - UBL'!$A14:$T452,20,FALSE))</f>
        <v/>
      </c>
    </row>
    <row r="15" spans="1:20" ht="42">
      <c r="A15" s="89" t="s">
        <v>243</v>
      </c>
      <c r="B15" s="91" t="str">
        <f>IF(VLOOKUP($A15,'FE - Flux 2 - UBL'!$A15:$T453,2,FALSE)=0,"",VLOOKUP($A15,'FE - Flux 2 - UBL'!$A15:$T453,2,FALSE))</f>
        <v> 1..1</v>
      </c>
      <c r="C15" s="91" t="str">
        <f>IF(VLOOKUP($A15,'FE - Flux 2 - UBL'!$A15:$T453,3,FALSE)=0,"",VLOOKUP($A15,'FE - Flux 2 - UBL'!$A15:$T453,3,FALSE))</f>
        <v> 1..1</v>
      </c>
      <c r="D15" s="91" t="str">
        <f>IF(VLOOKUP($A15,'FE - Flux 2 - UBL'!$A15:$T453,4,FALSE)=0,"",VLOOKUP($A15,'FE - Flux 2 - UBL'!$A15:$T453,4,FALSE))</f>
        <v> 1..1</v>
      </c>
      <c r="E15" s="149" t="str">
        <f>IF(VLOOKUP($A15,'FE - Flux 2 - UBL'!$A16:$T454,5,FALSE)=0,"",VLOOKUP($A15,'FE - Flux 2 - UBL'!$A16:$T454,5,FALSE))</f>
        <v> PROCESS CONTROL</v>
      </c>
      <c r="F15" s="25" t="str">
        <f>IF(VLOOKUP($A15,'FE - Flux 2 - UBL'!$A16:$T454,6,FALSE)=0,"",VLOOKUP($A15,'FE - Flux 2 - UBL'!$A16:$T454,6,FALSE))</f>
        <v/>
      </c>
      <c r="G15" s="25" t="str">
        <f>IF(VLOOKUP($A15,'FE - Flux 2 - UBL'!$A16:$T454,7,FALSE)=0,"",VLOOKUP($A15,'FE - Flux 2 - UBL'!$A16:$T454,7,FALSE))</f>
        <v/>
      </c>
      <c r="H15" s="25" t="str">
        <f>IF(VLOOKUP($A15,'FE - Flux 2 - UBL'!$A16:$T454,8,FALSE)=0,"",VLOOKUP($A15,'FE - Flux 2 - UBL'!$A16:$T454,8,FALSE))</f>
        <v/>
      </c>
      <c r="I15" s="92" t="str">
        <f>IF(VLOOKUP($A15,'FE - Flux 2 - UBL'!$A16:$T454,9,FALSE)=0,"",VLOOKUP($A15,'FE - Flux 2 - UBL'!$A16:$T454,9,FALSE))</f>
        <v/>
      </c>
      <c r="J15" s="92" t="str">
        <f>IF(VLOOKUP($A15,'FE - Flux 2 - UBL'!$A16:$T454,10,FALSE)=0,"",VLOOKUP($A15,'FE - Flux 2 - UBL'!$A16:$T454,10,FALSE))</f>
        <v/>
      </c>
      <c r="K15" s="91" t="str">
        <f>IF(VLOOKUP($A15,'FE - Flux 2 - UBL'!$A16:$T454,11,FALSE)=0,"",VLOOKUP($A15,'FE - Flux 2 - UBL'!$A16:$T454,11,FALSE))</f>
        <v/>
      </c>
      <c r="L15" s="93" t="str">
        <f>IF(VLOOKUP($A15,'FE - Flux 2 - UBL'!$A16:$T454,12,FALSE)=0,"",VLOOKUP($A15,'FE - Flux 2 - UBL'!$A16:$T454,12,FALSE))</f>
        <v/>
      </c>
      <c r="M15" s="93" t="str">
        <f>IF(VLOOKUP($A15,'FE - Flux 2 - UBL'!$A16:$T454,13,FALSE)=0,"",VLOOKUP($A15,'FE - Flux 2 - UBL'!$A16:$T454,13,FALSE))</f>
        <v/>
      </c>
      <c r="N15" s="159" t="str">
        <f>IF(VLOOKUP($A15,'FE - Flux 2 - UBL'!$A15:$T453,14,FALSE)=0,"",VLOOKUP($A15,'FE - Flux 2 - UBL'!$A15:$T453,14,FALSE))</f>
        <v/>
      </c>
      <c r="O15" s="95" t="str">
        <f>IF(VLOOKUP($A15,'FE - Flux 2 - UBL'!$A16:$T455,15,FALSE)=0,"",VLOOKUP($A15,'FE - Flux 2 - UBL'!$A16:$T455,15,FALSE))</f>
        <v xml:space="preserve"> A group of business terms providing information about the business process and rules applicable to the Invoice document.</v>
      </c>
      <c r="P15" s="95" t="str">
        <f>IF(VLOOKUP($A15,'FE - Flux 2 - UBL'!$A15:$T453,16,FALSE)=0,"",VLOOKUP($A15,'FE - Flux 2 - UBL'!$A15:$T453,16,FALSE))</f>
        <v/>
      </c>
      <c r="Q15" s="91" t="str">
        <f>IF(VLOOKUP($A15,'FE - Flux 2 - UBL'!$A15:$T453,17,FALSE)=0,"",VLOOKUP($A15,'FE - Flux 2 - UBL'!$A15:$T453,17,FALSE))</f>
        <v> G6.08</v>
      </c>
      <c r="R15" s="91" t="str">
        <f>IF(VLOOKUP($A15,'FE - Flux 2 - UBL'!$A15:$T453,18,FALSE)=0,"",VLOOKUP($A15,'FE - Flux 2 - UBL'!$A15:$T453,18,FALSE))</f>
        <v/>
      </c>
      <c r="S15" s="91" t="str">
        <f>IF(VLOOKUP($A15,'FE - Flux 2 - UBL'!$A15:$T453,19,FALSE)=0,"",VLOOKUP($A15,'FE - Flux 2 - UBL'!$A15:$T453,19,FALSE))</f>
        <v/>
      </c>
      <c r="T15" s="95" t="str">
        <f>IF(VLOOKUP($A15,'FE - Flux 2 - UBL'!$A15:$T453,20,FALSE)=0,"",VLOOKUP($A15,'FE - Flux 2 - UBL'!$A15:$T453,20,FALSE))</f>
        <v/>
      </c>
    </row>
    <row r="16" spans="1:20" ht="56">
      <c r="A16" s="97" t="s">
        <v>247</v>
      </c>
      <c r="B16" s="91" t="str">
        <f>IF(VLOOKUP($A16,'FE - Flux 2 - UBL'!$A16:$T454,2,FALSE)=0,"",VLOOKUP($A16,'FE - Flux 2 - UBL'!$A16:$T454,2,FALSE))</f>
        <v> 0..1</v>
      </c>
      <c r="C16" s="91" t="str">
        <f>IF(VLOOKUP($A16,'FE - Flux 2 - UBL'!$A16:$T454,3,FALSE)=0,"",VLOOKUP($A16,'FE - Flux 2 - UBL'!$A16:$T454,3,FALSE))</f>
        <v> 0..1</v>
      </c>
      <c r="D16" s="91" t="str">
        <f>IF(VLOOKUP($A16,'FE - Flux 2 - UBL'!$A16:$T454,4,FALSE)=0,"",VLOOKUP($A16,'FE - Flux 2 - UBL'!$A16:$T454,4,FALSE))</f>
        <v> 0..1</v>
      </c>
      <c r="E16" s="26" t="str">
        <f>IF(VLOOKUP($A16,'FE - Flux 2 - UBL'!$A17:$T455,5,FALSE)=0,"",VLOOKUP($A16,'FE - Flux 2 - UBL'!$A17:$T455,5,FALSE))</f>
        <v/>
      </c>
      <c r="F16" s="99" t="str">
        <f>IF(VLOOKUP($A16,'FE - Flux 2 - UBL'!$A17:$T455,6,FALSE)=0,"",VLOOKUP($A16,'FE - Flux 2 - UBL'!$A17:$T455,6,FALSE))</f>
        <v> Business process type (billing framework)</v>
      </c>
      <c r="G16" s="99"/>
      <c r="H16" s="134"/>
      <c r="I16" s="92" t="str">
        <f>IF(VLOOKUP($A16,'FE - Flux 2 - UBL'!$A17:$T455,9,FALSE)=0,"",VLOOKUP($A16,'FE - Flux 2 - UBL'!$A17:$T455,9,FALSE))</f>
        <v> /Invoice /CreditNote</v>
      </c>
      <c r="J16" s="92" t="str">
        <f>IF(VLOOKUP($A16,'FE - Flux 2 - UBL'!$A17:$T455,10,FALSE)=0,"",VLOOKUP($A16,'FE - Flux 2 - UBL'!$A17:$T455,10,FALSE))</f>
        <v> /cbc:ProfileID</v>
      </c>
      <c r="K16" s="91" t="str">
        <f>IF(VLOOKUP($A16,'FE - Flux 2 - UBL'!$A17:$T455,11,FALSE)=0,"",VLOOKUP($A16,'FE - Flux 2 - UBL'!$A17:$T455,11,FALSE))</f>
        <v> TEXT</v>
      </c>
      <c r="L16" s="93">
        <f>IF(VLOOKUP($A16,'FE - Flux 2 - UBL'!$A17:$T455,12,FALSE)=0,"",VLOOKUP($A16,'FE - Flux 2 - UBL'!$A17:$T455,12,FALSE))</f>
        <v>3</v>
      </c>
      <c r="M16" s="176" t="str">
        <f>IF(VLOOKUP($A16,'FE - Flux 2 - UBL'!$A17:$T455,13,FALSE)=0,"",VLOOKUP($A16,'FE - Flux 2 - UBL'!$A17:$T455,13,FALSE))</f>
        <v/>
      </c>
      <c r="N16" s="159" t="str">
        <f>IF(VLOOKUP($A16,'FE - Flux 2 - UBL'!$A16:$T454,14,FALSE)=0,"",VLOOKUP($A16,'FE - Flux 2 - UBL'!$A16:$T454,14,FALSE))</f>
        <v/>
      </c>
      <c r="O16" s="95" t="str">
        <f>IF(VLOOKUP($A16,'FE - Flux 2 - UBL'!$A17:$T456,15,FALSE)=0,"",VLOOKUP($A16,'FE - Flux 2 - UBL'!$A17:$T456,15,FALSE))</f>
        <v> Identifies the business process context in which the operation takes place. Allows the Buyer to process the Invoice appropriately.</v>
      </c>
      <c r="P16" s="95" t="str">
        <f>IF(VLOOKUP($A16,'FE - Flux 2 - UBL'!$A16:$T454,16,FALSE)=0,"",VLOOKUP($A16,'FE - Flux 2 - UBL'!$A16:$T454,16,FALSE))</f>
        <v> Billing framework to be provided by the seller</v>
      </c>
      <c r="Q16" s="91" t="str">
        <f>IF(VLOOKUP($A16,'FE - Flux 2 - UBL'!$A16:$T454,17,FALSE)=0,"",VLOOKUP($A16,'FE - Flux 2 - UBL'!$A16:$T454,17,FALSE))</f>
        <v>G1.02 G1.33 G1.60 G6.08</v>
      </c>
      <c r="R16" s="91" t="str">
        <f>IF(VLOOKUP($A16,'FE - Flux 2 - UBL'!$A16:$T454,18,FALSE)=0,"",VLOOKUP($A16,'FE - Flux 2 - UBL'!$A16:$T454,18,FALSE))</f>
        <v/>
      </c>
      <c r="S16" s="91" t="str">
        <f>IF(VLOOKUP($A16,'FE - Flux 2 - UBL'!$A16:$T454,19,FALSE)=0,"",VLOOKUP($A16,'FE - Flux 2 - UBL'!$A16:$T454,19,FALSE))</f>
        <v/>
      </c>
      <c r="T16" s="95" t="str">
        <f>IF(VLOOKUP($A16,'FE - Flux 2 - UBL'!$A16:$T454,20,FALSE)=0,"",VLOOKUP($A16,'FE - Flux 2 - UBL'!$A16:$T454,20,FALSE))</f>
        <v/>
      </c>
    </row>
    <row r="17" spans="1:20" ht="56">
      <c r="A17" s="97" t="s">
        <v>253</v>
      </c>
      <c r="B17" s="91" t="str">
        <f>IF(VLOOKUP($A17,'FE - Flux 2 - UBL'!$A17:$T455,2,FALSE)=0,"",VLOOKUP($A17,'FE - Flux 2 - UBL'!$A17:$T455,2,FALSE))</f>
        <v> 1..1</v>
      </c>
      <c r="C17" s="91" t="str">
        <f>IF(VLOOKUP($A17,'FE - Flux 2 - UBL'!$A17:$T455,3,FALSE)=0,"",VLOOKUP($A17,'FE - Flux 2 - UBL'!$A17:$T455,3,FALSE))</f>
        <v> 1..1</v>
      </c>
      <c r="D17" s="91" t="str">
        <f>IF(VLOOKUP($A17,'FE - Flux 2 - UBL'!$A17:$T455,4,FALSE)=0,"",VLOOKUP($A17,'FE - Flux 2 - UBL'!$A17:$T455,4,FALSE))</f>
        <v> 1..1</v>
      </c>
      <c r="E17" s="28" t="str">
        <f>IF(VLOOKUP($A17,'FE - Flux 2 - UBL'!$A18:$T456,5,FALSE)=0,"",VLOOKUP($A17,'FE - Flux 2 - UBL'!$A18:$T456,5,FALSE))</f>
        <v/>
      </c>
      <c r="F17" s="99" t="str">
        <f>IF(VLOOKUP($A17,'FE - Flux 2 - UBL'!$A18:$T456,6,FALSE)=0,"",VLOOKUP($A17,'FE - Flux 2 - UBL'!$A18:$T456,6,FALSE))</f>
        <v> Profile type (e-invoicing, e-reporting, invoice etc.)</v>
      </c>
      <c r="G17" s="133"/>
      <c r="H17" s="133"/>
      <c r="I17" s="92" t="str">
        <f>IF(VLOOKUP($A17,'FE - Flux 2 - UBL'!$A18:$T456,9,FALSE)=0,"",VLOOKUP($A17,'FE - Flux 2 - UBL'!$A18:$T456,9,FALSE))</f>
        <v> /Invoice /CreditNote</v>
      </c>
      <c r="J17" s="92" t="str">
        <f>IF(VLOOKUP($A17,'FE - Flux 2 - UBL'!$A18:$T456,10,FALSE)=0,"",VLOOKUP($A17,'FE - Flux 2 - UBL'!$A18:$T456,10,FALSE))</f>
        <v> /cbc:CustomizationID</v>
      </c>
      <c r="K17" s="91" t="str">
        <f>IF(VLOOKUP($A17,'FE - Flux 2 - UBL'!$A18:$T456,11,FALSE)=0,"",VLOOKUP($A17,'FE - Flux 2 - UBL'!$A18:$T456,11,FALSE))</f>
        <v> IDENTIFIER</v>
      </c>
      <c r="L17" s="93">
        <f>IF(VLOOKUP($A17,'FE - Flux 2 - UBL'!$A18:$T456,12,FALSE)=0,"",VLOOKUP($A17,'FE - Flux 2 - UBL'!$A18:$T456,12,FALSE))</f>
        <v>255</v>
      </c>
      <c r="M17" s="176" t="str">
        <f>IF(VLOOKUP($A17,'FE - Flux 2 - UBL'!$A18:$T456,13,FALSE)=0,"",VLOOKUP($A17,'FE - Flux 2 - UBL'!$A18:$T456,13,FALSE))</f>
        <v/>
      </c>
      <c r="N17" s="159" t="str">
        <f>IF(VLOOKUP($A17,'FE - Flux 2 - UBL'!$A17:$T455,14,FALSE)=0,"",VLOOKUP($A17,'FE - Flux 2 - UBL'!$A17:$T455,14,FALSE))</f>
        <v/>
      </c>
      <c r="O17" s="95" t="str">
        <f>IF(VLOOKUP($A17,'FE - Flux 2 - UBL'!$A18:$T457,15,FALSE)=0,"",VLOOKUP($A17,'FE - Flux 2 - UBL'!$A18:$T457,15,FALSE))</f>
        <v> Identification of the specification containing all the rules regarding semantic content, cardinalities, and operational rules to which the data contained in the document instance conforms.</v>
      </c>
      <c r="P17" s="95" t="str">
        <f>IF(VLOOKUP($A17,'FE - Flux 2 - UBL'!$A17:$T455,16,FALSE)=0,"",VLOOKUP($A17,'FE - Flux 2 - UBL'!$A17:$T455,16,FALSE))</f>
        <v> It identifies the European billing standard as well as any extensions applied. The identification may include the version of the specification.</v>
      </c>
      <c r="Q17" s="91" t="str">
        <f>IF(VLOOKUP($A17,'FE - Flux 2 - UBL'!$A17:$T455,17,FALSE)=0,"",VLOOKUP($A17,'FE - Flux 2 - UBL'!$A17:$T455,17,FALSE))</f>
        <v> G6.08</v>
      </c>
      <c r="R17" s="91" t="str">
        <f>IF(VLOOKUP($A17,'FE - Flux 2 - UBL'!$A17:$T455,18,FALSE)=0,"",VLOOKUP($A17,'FE - Flux 2 - UBL'!$A17:$T455,18,FALSE))</f>
        <v> S1.06</v>
      </c>
      <c r="S17" s="91" t="str">
        <f>IF(VLOOKUP($A17,'FE - Flux 2 - UBL'!$A17:$T455,19,FALSE)=0,"",VLOOKUP($A17,'FE - Flux 2 - UBL'!$A17:$T455,19,FALSE))</f>
        <v> BR-1</v>
      </c>
      <c r="T17" s="95" t="str">
        <f>IF(VLOOKUP($A17,'FE - Flux 2 - UBL'!$A17:$T455,20,FALSE)=0,"",VLOOKUP($A17,'FE - Flux 2 - UBL'!$A17:$T455,20,FALSE))</f>
        <v/>
      </c>
    </row>
    <row r="18" spans="1:20" ht="84">
      <c r="A18" s="89" t="s">
        <v>260</v>
      </c>
      <c r="B18" s="91" t="str">
        <f>IF(VLOOKUP($A18,'FE - Flux 2 - UBL'!$A18:$T456,2,FALSE)=0,"",VLOOKUP($A18,'FE - Flux 2 - UBL'!$A18:$T456,2,FALSE))</f>
        <v> 0..n</v>
      </c>
      <c r="C18" s="91" t="str">
        <f>IF(VLOOKUP($A18,'FE - Flux 2 - UBL'!$A18:$T456,3,FALSE)=0,"",VLOOKUP($A18,'FE - Flux 2 - UBL'!$A18:$T456,3,FALSE))</f>
        <v> 0..n</v>
      </c>
      <c r="D18" s="91" t="str">
        <f>IF(VLOOKUP($A18,'FE - Flux 2 - UBL'!$A18:$T456,4,FALSE)=0,"",VLOOKUP($A18,'FE - Flux 2 - UBL'!$A18:$T456,4,FALSE))</f>
        <v> 0..n</v>
      </c>
      <c r="E18" s="27" t="str">
        <f>IF(VLOOKUP($A18,'FE - Flux 2 - UBL'!$A19:$T457,5,FALSE)=0,"",VLOOKUP($A18,'FE - Flux 2 - UBL'!$A19:$T457,5,FALSE))</f>
        <v> REFERENCE TO A PREVIOUS INVOICE</v>
      </c>
      <c r="F18" s="23"/>
      <c r="G18" s="23"/>
      <c r="H18" s="23"/>
      <c r="I18" s="92" t="str">
        <f>IF(VLOOKUP($A18,'FE - Flux 2 - UBL'!$A19:$T457,9,FALSE)=0,"",VLOOKUP($A18,'FE - Flux 2 - UBL'!$A19:$T457,9,FALSE))</f>
        <v> /Invoice /CreditNote</v>
      </c>
      <c r="J18" s="92" t="str">
        <f>IF(VLOOKUP($A18,'FE - Flux 2 - UBL'!$A19:$T457,10,FALSE)=0,"",VLOOKUP($A18,'FE - Flux 2 - UBL'!$A19:$T457,10,FALSE))</f>
        <v> /cac:BillingReference/cac:InvoiceDocumentReference</v>
      </c>
      <c r="K18" s="91" t="str">
        <f>IF(VLOOKUP($A18,'FE - Flux 2 - UBL'!$A19:$T457,11,FALSE)=0,"",VLOOKUP($A18,'FE - Flux 2 - UBL'!$A19:$T457,11,FALSE))</f>
        <v/>
      </c>
      <c r="L18" s="93" t="str">
        <f>IF(VLOOKUP($A18,'FE - Flux 2 - UBL'!$A19:$T457,12,FALSE)=0,"",VLOOKUP($A18,'FE - Flux 2 - UBL'!$A19:$T457,12,FALSE))</f>
        <v/>
      </c>
      <c r="M18" s="93" t="str">
        <f>IF(VLOOKUP($A18,'FE - Flux 2 - UBL'!$A19:$T457,13,FALSE)=0,"",VLOOKUP($A18,'FE - Flux 2 - UBL'!$A19:$T457,13,FALSE))</f>
        <v/>
      </c>
      <c r="N18" s="159" t="str">
        <f>IF(VLOOKUP($A18,'FE - Flux 2 - UBL'!$A18:$T456,14,FALSE)=0,"",VLOOKUP($A18,'FE - Flux 2 - UBL'!$A18:$T456,14,FALSE))</f>
        <v/>
      </c>
      <c r="O18" s="95" t="str">
        <f>IF(VLOOKUP($A18,'FE - Flux 2 - UBL'!$A19:$T458,15,FALSE)=0,"",VLOOKUP($A18,'FE - Flux 2 - UBL'!$A19:$T458,15,FALSE))</f>
        <v>Group of business terms providing information on a previous Invoice which must be rectified or the subject of a credit note.</v>
      </c>
      <c r="P18" s="95" t="str">
        <f>IF(VLOOKUP($A18,'FE - Flux 2 - UBL'!$A18:$T456,16,FALSE)=0,"",VLOOKUP($A18,'FE - Flux 2 - UBL'!$A18:$T456,16,FALSE))</f>
        <v> To be used in the following cases: - correction of a previous invoice - final invoice referring to previous partial invoices - final invoice referring to previous pre-payment invoices</v>
      </c>
      <c r="Q18" s="91" t="str">
        <f>IF(VLOOKUP($A18,'FE - Flux 2 - UBL'!$A18:$T456,17,FALSE)=0,"",VLOOKUP($A18,'FE - Flux 2 - UBL'!$A18:$T456,17,FALSE))</f>
        <v> G1.31</v>
      </c>
      <c r="R18" s="91" t="str">
        <f>IF(VLOOKUP($A18,'FE - Flux 2 - UBL'!$A18:$T456,18,FALSE)=0,"",VLOOKUP($A18,'FE - Flux 2 - UBL'!$A18:$T456,18,FALSE))</f>
        <v/>
      </c>
      <c r="S18" s="91" t="str">
        <f>IF(VLOOKUP($A18,'FE - Flux 2 - UBL'!$A18:$T456,19,FALSE)=0,"",VLOOKUP($A18,'FE - Flux 2 - UBL'!$A18:$T456,19,FALSE))</f>
        <v/>
      </c>
      <c r="T18" s="95" t="str">
        <f>IF(VLOOKUP($A18,'FE - Flux 2 - UBL'!$A18:$T456,20,FALSE)=0,"",VLOOKUP($A18,'FE - Flux 2 - UBL'!$A18:$T456,20,FALSE))</f>
        <v/>
      </c>
    </row>
    <row r="19" spans="1:20" ht="42">
      <c r="A19" s="97" t="s">
        <v>266</v>
      </c>
      <c r="B19" s="91" t="str">
        <f>IF(VLOOKUP($A19,'FE - Flux 2 - UBL'!$A19:$T457,2,FALSE)=0,"",VLOOKUP($A19,'FE - Flux 2 - UBL'!$A19:$T457,2,FALSE))</f>
        <v> 1..1</v>
      </c>
      <c r="C19" s="91" t="str">
        <f>IF(VLOOKUP($A19,'FE - Flux 2 - UBL'!$A19:$T457,3,FALSE)=0,"",VLOOKUP($A19,'FE - Flux 2 - UBL'!$A19:$T457,3,FALSE))</f>
        <v> 1..1</v>
      </c>
      <c r="D19" s="91" t="str">
        <f>IF(VLOOKUP($A19,'FE - Flux 2 - UBL'!$A19:$T457,4,FALSE)=0,"",VLOOKUP($A19,'FE - Flux 2 - UBL'!$A19:$T457,4,FALSE))</f>
        <v> 1..1</v>
      </c>
      <c r="E19" s="28" t="str">
        <f>IF(VLOOKUP($A19,'FE - Flux 2 - UBL'!$A20:$T458,5,FALSE)=0,"",VLOOKUP($A19,'FE - Flux 2 - UBL'!$A20:$T458,5,FALSE))</f>
        <v/>
      </c>
      <c r="F19" s="99" t="str">
        <f>IF(VLOOKUP($A19,'FE - Flux 2 - UBL'!$A20:$T458,6,FALSE)=0,"",VLOOKUP($A19,'FE - Flux 2 - UBL'!$A20:$T458,6,FALSE))</f>
        <v> Reference to a previous invoice</v>
      </c>
      <c r="G19" s="133"/>
      <c r="H19" s="134"/>
      <c r="I19" s="148" t="str">
        <f>IF(VLOOKUP($A19,'FE - Flux 2 - UBL'!$A20:$T458,9,FALSE)=0,"",VLOOKUP($A19,'FE - Flux 2 - UBL'!$A20:$T458,9,FALSE))</f>
        <v> /Invoice /CreditNote</v>
      </c>
      <c r="J19" s="92" t="str">
        <f>IF(VLOOKUP($A19,'FE - Flux 2 - UBL'!$A20:$T458,10,FALSE)=0,"",VLOOKUP($A19,'FE - Flux 2 - UBL'!$A20:$T458,10,FALSE))</f>
        <v> /cac:BillingReference/cac:InvoiceDocumentReference/cbc:ID</v>
      </c>
      <c r="K19" s="91" t="str">
        <f>IF(VLOOKUP($A19,'FE - Flux 2 - UBL'!$A20:$T458,11,FALSE)=0,"",VLOOKUP($A19,'FE - Flux 2 - UBL'!$A20:$T458,11,FALSE))</f>
        <v> DOCUMENT REFERENCE</v>
      </c>
      <c r="L19" s="93">
        <f>IF(VLOOKUP($A19,'FE - Flux 2 - UBL'!$A20:$T458,12,FALSE)=0,"",VLOOKUP($A19,'FE - Flux 2 - UBL'!$A20:$T458,12,FALSE))</f>
        <v>20</v>
      </c>
      <c r="M19" s="176" t="str">
        <f>IF(VLOOKUP($A19,'FE - Flux 2 - UBL'!$A20:$T458,13,FALSE)=0,"",VLOOKUP($A19,'FE - Flux 2 - UBL'!$A20:$T458,13,FALSE))</f>
        <v/>
      </c>
      <c r="N19" s="159" t="str">
        <f>IF(VLOOKUP($A19,'FE - Flux 2 - UBL'!$A19:$T457,14,FALSE)=0,"",VLOOKUP($A19,'FE - Flux 2 - UBL'!$A19:$T457,14,FALSE))</f>
        <v/>
      </c>
      <c r="O19" s="95" t="str">
        <f>IF(VLOOKUP($A19,'FE - Flux 2 - UBL'!$A20:$T459,15,FALSE)=0,"",VLOOKUP($A19,'FE - Flux 2 - UBL'!$A20:$T459,15,FALSE))</f>
        <v> Identification of an Invoice previously sent by the Seller.</v>
      </c>
      <c r="P19" s="95" t="str">
        <f>IF(VLOOKUP($A19,'FE - Flux 2 - UBL'!$A19:$T457,16,FALSE)=0,"",VLOOKUP($A19,'FE - Flux 2 - UBL'!$A19:$T457,16,FALSE))</f>
        <v/>
      </c>
      <c r="Q19" s="91" t="str">
        <f>IF(VLOOKUP($A19,'FE - Flux 2 - UBL'!$A19:$T457,17,FALSE)=0,"",VLOOKUP($A19,'FE - Flux 2 - UBL'!$A19:$T457,17,FALSE))</f>
        <v> G1.05 G1.06 G6.11</v>
      </c>
      <c r="R19" s="91" t="str">
        <f>IF(VLOOKUP($A19,'FE - Flux 2 - UBL'!$A19:$T457,18,FALSE)=0,"",VLOOKUP($A19,'FE - Flux 2 - UBL'!$A19:$T457,18,FALSE))</f>
        <v/>
      </c>
      <c r="S19" s="91" t="str">
        <f>IF(VLOOKUP($A19,'FE - Flux 2 - UBL'!$A19:$T457,19,FALSE)=0,"",VLOOKUP($A19,'FE - Flux 2 - UBL'!$A19:$T457,19,FALSE))</f>
        <v> BR-55</v>
      </c>
      <c r="T19" s="95" t="str">
        <f>IF(VLOOKUP($A19,'FE - Flux 2 - UBL'!$A19:$T457,20,FALSE)=0,"",VLOOKUP($A19,'FE - Flux 2 - UBL'!$A19:$T457,20,FALSE))</f>
        <v/>
      </c>
    </row>
    <row r="20" spans="1:20" ht="42">
      <c r="A20" s="97" t="s">
        <v>272</v>
      </c>
      <c r="B20" s="91" t="str">
        <f>IF(VLOOKUP($A20,'FE - Flux 2 - UBL'!$A20:$T458,2,FALSE)=0,"",VLOOKUP($A20,'FE - Flux 2 - UBL'!$A20:$T458,2,FALSE))</f>
        <v> 0..1</v>
      </c>
      <c r="C20" s="91" t="str">
        <f>IF(VLOOKUP($A20,'FE - Flux 2 - UBL'!$A20:$T458,3,FALSE)=0,"",VLOOKUP($A20,'FE - Flux 2 - UBL'!$A20:$T458,3,FALSE))</f>
        <v> 0..1</v>
      </c>
      <c r="D20" s="91" t="str">
        <f>IF(VLOOKUP($A20,'FE - Flux 2 - UBL'!$A20:$T458,4,FALSE)=0,"",VLOOKUP($A20,'FE - Flux 2 - UBL'!$A20:$T458,4,FALSE))</f>
        <v> 0..1</v>
      </c>
      <c r="E20" s="25" t="str">
        <f>IF(VLOOKUP($A20,'FE - Flux 2 - UBL'!$A21:$T459,5,FALSE)=0,"",VLOOKUP($A20,'FE - Flux 2 - UBL'!$A21:$T459,5,FALSE))</f>
        <v/>
      </c>
      <c r="F20" s="49" t="str">
        <f>IF(VLOOKUP($A20,'FE - Flux 2 - UBL'!$A21:$T459,6,FALSE)=0,"",VLOOKUP($A20,'FE - Flux 2 - UBL'!$A21:$T459,6,FALSE))</f>
        <v> Previous invoice issue date</v>
      </c>
      <c r="G20" s="48"/>
      <c r="H20" s="58"/>
      <c r="I20" s="148" t="str">
        <f>IF(VLOOKUP($A20,'FE - Flux 2 - UBL'!$A21:$T459,9,FALSE)=0,"",VLOOKUP($A20,'FE - Flux 2 - UBL'!$A21:$T459,9,FALSE))</f>
        <v> /Invoice /CreditNote</v>
      </c>
      <c r="J20" s="92" t="str">
        <f>IF(VLOOKUP($A20,'FE - Flux 2 - UBL'!$A21:$T459,10,FALSE)=0,"",VLOOKUP($A20,'FE - Flux 2 - UBL'!$A21:$T459,10,FALSE))</f>
        <v> /cac:BillingReference/cac:InvoiceDocumentReference/cbc:IssueDate</v>
      </c>
      <c r="K20" s="91" t="str">
        <f>IF(VLOOKUP($A20,'FE - Flux 2 - UBL'!$A21:$T459,11,FALSE)=0,"",VLOOKUP($A20,'FE - Flux 2 - UBL'!$A21:$T459,11,FALSE))</f>
        <v> DATE</v>
      </c>
      <c r="L20" s="93" t="str">
        <f>IF(VLOOKUP($A20,'FE - Flux 2 - UBL'!$A21:$T459,12,FALSE)=0,"",VLOOKUP($A20,'FE - Flux 2 - UBL'!$A21:$T459,12,FALSE))</f>
        <v> ISO</v>
      </c>
      <c r="M20" s="93" t="str">
        <f>IF(VLOOKUP($A20,'FE - Flux 2 - UBL'!$A21:$T459,13,FALSE)=0,"",VLOOKUP($A20,'FE - Flux 2 - UBL'!$A21:$T459,13,FALSE))</f>
        <v>YYYY-MM-DD (UBL format) YYYYMMDD (CII format)</v>
      </c>
      <c r="N20" s="159" t="str">
        <f>IF(VLOOKUP($A20,'FE - Flux 2 - UBL'!$A20:$T458,14,FALSE)=0,"",VLOOKUP($A20,'FE - Flux 2 - UBL'!$A20:$T458,14,FALSE))</f>
        <v/>
      </c>
      <c r="O20" s="95" t="str">
        <f>IF(VLOOKUP($A20,'FE - Flux 2 - UBL'!$A21:$T460,15,FALSE)=0,"",VLOOKUP($A20,'FE - Flux 2 - UBL'!$A21:$T460,15,FALSE))</f>
        <v> Date on which the previous Invoice was issued.</v>
      </c>
      <c r="P20" s="95" t="str">
        <f>IF(VLOOKUP($A20,'FE - Flux 2 - UBL'!$A20:$T458,16,FALSE)=0,"",VLOOKUP($A20,'FE - Flux 2 - UBL'!$A20:$T458,16,FALSE))</f>
        <v> The Prior Invoice Issue Date must be provided if the Prior Invoice ID is not unique.</v>
      </c>
      <c r="Q20" s="91" t="str">
        <f>IF(VLOOKUP($A20,'FE - Flux 2 - UBL'!$A20:$T458,17,FALSE)=0,"",VLOOKUP($A20,'FE - Flux 2 - UBL'!$A20:$T458,17,FALSE))</f>
        <v> G1.09 G1.36 G6.12</v>
      </c>
      <c r="R20" s="91" t="str">
        <f>IF(VLOOKUP($A20,'FE - Flux 2 - UBL'!$A20:$T458,18,FALSE)=0,"",VLOOKUP($A20,'FE - Flux 2 - UBL'!$A20:$T458,18,FALSE))</f>
        <v/>
      </c>
      <c r="S20" s="91" t="str">
        <f>IF(VLOOKUP($A20,'FE - Flux 2 - UBL'!$A20:$T458,19,FALSE)=0,"",VLOOKUP($A20,'FE - Flux 2 - UBL'!$A20:$T458,19,FALSE))</f>
        <v/>
      </c>
      <c r="T20" s="95" t="str">
        <f>IF(VLOOKUP($A20,'FE - Flux 2 - UBL'!$A20:$T458,20,FALSE)=0,"",VLOOKUP($A20,'FE - Flux 2 - UBL'!$A20:$T458,20,FALSE))</f>
        <v/>
      </c>
    </row>
    <row r="21" spans="1:20" ht="28">
      <c r="A21" s="89" t="s">
        <v>283</v>
      </c>
      <c r="B21" s="91" t="str">
        <f>IF(VLOOKUP($A21,'FE - Flux 2 - UBL'!$A21:$T459,2,FALSE)=0,"",VLOOKUP($A21,'FE - Flux 2 - UBL'!$A21:$T459,2,FALSE))</f>
        <v> 1..1</v>
      </c>
      <c r="C21" s="91" t="str">
        <f>IF(VLOOKUP($A21,'FE - Flux 2 - UBL'!$A21:$T459,3,FALSE)=0,"",VLOOKUP($A21,'FE - Flux 2 - UBL'!$A21:$T459,3,FALSE))</f>
        <v> 1..1</v>
      </c>
      <c r="D21" s="91" t="str">
        <f>IF(VLOOKUP($A21,'FE - Flux 2 - UBL'!$A21:$T459,4,FALSE)=0,"",VLOOKUP($A21,'FE - Flux 2 - UBL'!$A21:$T459,4,FALSE))</f>
        <v> 1..1</v>
      </c>
      <c r="E21" s="23" t="str">
        <f>IF(VLOOKUP($A21,'FE - Flux 2 - UBL'!$A22:$T460,5,FALSE)=0,"",VLOOKUP($A21,'FE - Flux 2 - UBL'!$A22:$T460,5,FALSE))</f>
        <v> SELLER</v>
      </c>
      <c r="F21" s="25"/>
      <c r="G21" s="25"/>
      <c r="H21" s="25"/>
      <c r="I21" s="92" t="str">
        <f>IF(VLOOKUP($A21,'FE - Flux 2 - UBL'!$A22:$T460,9,FALSE)=0,"",VLOOKUP($A21,'FE - Flux 2 - UBL'!$A22:$T460,9,FALSE))</f>
        <v> /Invoice /CreditNote</v>
      </c>
      <c r="J21" s="92" t="str">
        <f>IF(VLOOKUP($A21,'FE - Flux 2 - UBL'!$A22:$T460,10,FALSE)=0,"",VLOOKUP($A21,'FE - Flux 2 - UBL'!$A22:$T460,10,FALSE))</f>
        <v> /cac:AccountingSupplierParty</v>
      </c>
      <c r="K21" s="91" t="str">
        <f>IF(VLOOKUP($A21,'FE - Flux 2 - UBL'!$A22:$T460,11,FALSE)=0,"",VLOOKUP($A21,'FE - Flux 2 - UBL'!$A22:$T460,11,FALSE))</f>
        <v/>
      </c>
      <c r="L21" s="93" t="str">
        <f>IF(VLOOKUP($A21,'FE - Flux 2 - UBL'!$A22:$T460,12,FALSE)=0,"",VLOOKUP($A21,'FE - Flux 2 - UBL'!$A22:$T460,12,FALSE))</f>
        <v/>
      </c>
      <c r="M21" s="93" t="str">
        <f>IF(VLOOKUP($A21,'FE - Flux 2 - UBL'!$A22:$T460,13,FALSE)=0,"",VLOOKUP($A21,'FE - Flux 2 - UBL'!$A22:$T460,13,FALSE))</f>
        <v/>
      </c>
      <c r="N21" s="159" t="str">
        <f>IF(VLOOKUP($A21,'FE - Flux 2 - UBL'!$A21:$T459,14,FALSE)=0,"",VLOOKUP($A21,'FE - Flux 2 - UBL'!$A21:$T459,14,FALSE))</f>
        <v/>
      </c>
      <c r="O21" s="95" t="str">
        <f>IF(VLOOKUP($A21,'FE - Flux 2 - UBL'!$A22:$T461,15,FALSE)=0,"",VLOOKUP($A21,'FE - Flux 2 - UBL'!$A22:$T461,15,FALSE))</f>
        <v> Group of business terms providing information about the Seller.</v>
      </c>
      <c r="P21" s="95" t="str">
        <f>IF(VLOOKUP($A21,'FE - Flux 2 - UBL'!$A21:$T459,16,FALSE)=0,"",VLOOKUP($A21,'FE - Flux 2 - UBL'!$A21:$T459,16,FALSE))</f>
        <v/>
      </c>
      <c r="Q21" s="91" t="str">
        <f>IF(VLOOKUP($A21,'FE - Flux 2 - UBL'!$A21:$T459,17,FALSE)=0,"",VLOOKUP($A21,'FE - Flux 2 - UBL'!$A21:$T459,17,FALSE))</f>
        <v> G6.08 G1.76</v>
      </c>
      <c r="R21" s="91" t="str">
        <f>IF(VLOOKUP($A21,'FE - Flux 2 - UBL'!$A21:$T459,18,FALSE)=0,"",VLOOKUP($A21,'FE - Flux 2 - UBL'!$A21:$T459,18,FALSE))</f>
        <v/>
      </c>
      <c r="S21" s="91" t="str">
        <f>IF(VLOOKUP($A21,'FE - Flux 2 - UBL'!$A21:$T459,19,FALSE)=0,"",VLOOKUP($A21,'FE - Flux 2 - UBL'!$A21:$T459,19,FALSE))</f>
        <v/>
      </c>
      <c r="T21" s="95" t="str">
        <f>IF(VLOOKUP($A21,'FE - Flux 2 - UBL'!$A21:$T459,20,FALSE)=0,"",VLOOKUP($A21,'FE - Flux 2 - UBL'!$A21:$T459,20,FALSE))</f>
        <v/>
      </c>
    </row>
    <row r="22" spans="1:20" ht="27" customHeight="1">
      <c r="A22" s="97" t="s">
        <v>298</v>
      </c>
      <c r="B22" s="91" t="str">
        <f>IF(VLOOKUP($A22,'FE - Flux 2 - UBL'!$A22:$T460,2,FALSE)=0,"",VLOOKUP($A22,'FE - Flux 2 - UBL'!$A22:$T460,2,FALSE))</f>
        <v> 0..n</v>
      </c>
      <c r="C22" s="91" t="str">
        <f>IF(VLOOKUP($A22,'FE - Flux 2 - UBL'!$A22:$T460,3,FALSE)=0,"",VLOOKUP($A22,'FE - Flux 2 - UBL'!$A22:$T460,3,FALSE))</f>
        <v> 0..1</v>
      </c>
      <c r="D22" s="91" t="str">
        <f>IF(VLOOKUP($A22,'FE - Flux 2 - UBL'!$A22:$T460,4,FALSE)=0,"",VLOOKUP($A22,'FE - Flux 2 - UBL'!$A22:$T460,4,FALSE))</f>
        <v> 0..n</v>
      </c>
      <c r="E22" s="26" t="str">
        <f>IF(VLOOKUP($A22,'FE - Flux 2 - UBL'!$A23:$T461,5,FALSE)=0,"",VLOOKUP($A22,'FE - Flux 2 - UBL'!$A23:$T461,5,FALSE))</f>
        <v/>
      </c>
      <c r="F22" s="137" t="str">
        <f>IF(VLOOKUP($A22,'FE - Flux 2 - UBL'!$A23:$T461,6,FALSE)=0,"",VLOOKUP($A22,'FE - Flux 2 - UBL'!$A23:$T461,6,FALSE))</f>
        <v> Additional identifier</v>
      </c>
      <c r="G22" s="32"/>
      <c r="H22" s="146"/>
      <c r="I22" s="92" t="str">
        <f>IF(VLOOKUP($A22,'FE - Flux 2 - UBL'!$A23:$T461,9,FALSE)=0,"",VLOOKUP($A22,'FE - Flux 2 - UBL'!$A23:$T461,9,FALSE))</f>
        <v> /Invoice /CreditNote</v>
      </c>
      <c r="J22" s="92" t="str">
        <f>IF(VLOOKUP($A22,'FE - Flux 2 - UBL'!$A23:$T461,10,FALSE)=0,"",VLOOKUP($A22,'FE - Flux 2 - UBL'!$A23:$T461,10,FALSE))</f>
        <v> /cac:AccountingSupplierParty/cac:Party/cac:PartyIdentification/cbc:ID</v>
      </c>
      <c r="K22" s="91" t="str">
        <f>IF(VLOOKUP($A22,'FE - Flux 2 - UBL'!$A23:$T461,11,FALSE)=0,"",VLOOKUP($A22,'FE - Flux 2 - UBL'!$A23:$T461,11,FALSE))</f>
        <v> IDENTIFIER</v>
      </c>
      <c r="L22" s="93">
        <f>IF(VLOOKUP($A22,'FE - Flux 2 - UBL'!$A23:$T461,12,FALSE)=0,"",VLOOKUP($A22,'FE - Flux 2 - UBL'!$A23:$T461,12,FALSE))</f>
        <v>100</v>
      </c>
      <c r="M22" s="186" t="str">
        <f>IF(VLOOKUP($A22,'FE - Flux 2 - UBL'!$A23:$T461,13,FALSE)=0,"",VLOOKUP($A22,'FE - Flux 2 - UBL'!$A23:$T461,13,FALSE))</f>
        <v/>
      </c>
      <c r="N22" s="159" t="str">
        <f>IF(VLOOKUP($A22,'FE - Flux 2 - UBL'!$A22:$T460,14,FALSE)=0,"",VLOOKUP($A22,'FE - Flux 2 - UBL'!$A22:$T460,14,FALSE))</f>
        <v> This field is only used to enter the SIREN of a single taxable person. No SIREN for the AU in OCR</v>
      </c>
      <c r="O22" s="95" t="str">
        <f>IF(VLOOKUP($A22,'FE - Flux 2 - UBL'!$A23:$T462,15,FALSE)=0,"",VLOOKUP($A22,'FE - Flux 2 - UBL'!$A23:$T462,15,FALSE))</f>
        <v> Seller Identification</v>
      </c>
      <c r="P22" s="95" t="str">
        <f>IF(VLOOKUP($A22,'FE - Flux 2 - UBL'!$A22:$T460,16,FALSE)=0,"",VLOOKUP($A22,'FE - Flux 2 - UBL'!$A22:$T460,16,FALSE))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Q22" s="91" t="str">
        <f>IF(VLOOKUP($A22,'FE - Flux 2 - UBL'!$A22:$T460,17,FALSE)=0,"",VLOOKUP($A22,'FE - Flux 2 - UBL'!$A22:$T460,17,FALSE))</f>
        <v> G1.76 G1.13</v>
      </c>
      <c r="R22" s="91" t="str">
        <f>IF(VLOOKUP($A22,'FE - Flux 2 - UBL'!$A22:$T460,18,FALSE)=0,"",VLOOKUP($A22,'FE - Flux 2 - UBL'!$A22:$T460,18,FALSE))</f>
        <v/>
      </c>
      <c r="S22" s="91" t="str">
        <f>IF(VLOOKUP($A22,'FE - Flux 2 - UBL'!$A22:$T460,19,FALSE)=0,"",VLOOKUP($A22,'FE - Flux 2 - UBL'!$A22:$T460,19,FALSE))</f>
        <v> BR-CO-26</v>
      </c>
      <c r="T22" s="95" t="str">
        <f>IF(VLOOKUP($A22,'FE - Flux 2 - UBL'!$A22:$T460,20,FALSE)=0,"",VLOOKUP($A22,'FE - Flux 2 - UBL'!$A22:$T460,20,FALSE))</f>
        <v/>
      </c>
    </row>
    <row r="23" spans="1:20" ht="31.5" customHeight="1">
      <c r="A23" s="97" t="s">
        <v>306</v>
      </c>
      <c r="B23" s="91" t="str">
        <f>IF(VLOOKUP($A23,'FE - Flux 2 - UBL'!$A23:$T461,2,FALSE)=0,"",VLOOKUP($A23,'FE - Flux 2 - UBL'!$A23:$T461,2,FALSE))</f>
        <v> 1..1</v>
      </c>
      <c r="C23" s="91" t="str">
        <f>IF(VLOOKUP($A23,'FE - Flux 2 - UBL'!$A23:$T461,3,FALSE)=0,"",VLOOKUP($A23,'FE - Flux 2 - UBL'!$A23:$T461,3,FALSE))</f>
        <v> 1..1</v>
      </c>
      <c r="D23" s="91" t="str">
        <f>IF(VLOOKUP($A23,'FE - Flux 2 - UBL'!$A23:$T461,4,FALSE)=0,"",VLOOKUP($A23,'FE - Flux 2 - UBL'!$A23:$T461,4,FALSE))</f>
        <v> 1..1</v>
      </c>
      <c r="E23" s="28" t="str">
        <f>IF(VLOOKUP($A23,'FE - Flux 2 - UBL'!$A24:$T462,5,FALSE)=0,"",VLOOKUP($A23,'FE - Flux 2 - UBL'!$A24:$T462,5,FALSE))</f>
        <v/>
      </c>
      <c r="F23" s="31" t="str">
        <f>IF(VLOOKUP($A23,'FE - Flux 2 - UBL'!$A24:$T462,6,FALSE)=0,"",VLOOKUP($A23,'FE - Flux 2 - UBL'!$A24:$T462,6,FALSE))</f>
        <v/>
      </c>
      <c r="G23" s="100" t="str">
        <f>IF(VLOOKUP($A23,'FE - Flux 2 - UBL'!$A22:$T460,7,FALSE)=0,"",VLOOKUP($A23,'FE - Flux 2 - UBL'!$A22:$T460,7,FALSE))</f>
        <v> Schema ID</v>
      </c>
      <c r="H23" s="138"/>
      <c r="I23" s="92" t="str">
        <f>IF(VLOOKUP($A23,'FE - Flux 2 - UBL'!$A24:$T462,9,FALSE)=0,"",VLOOKUP($A23,'FE - Flux 2 - UBL'!$A24:$T462,9,FALSE))</f>
        <v> /Invoice /CreditNote</v>
      </c>
      <c r="J23" s="92" t="str">
        <f>IF(VLOOKUP($A23,'FE - Flux 2 - UBL'!$A24:$T462,10,FALSE)=0,"",VLOOKUP($A23,'FE - Flux 2 - UBL'!$A24:$T462,10,FALSE))</f>
        <v> /cac:AccountingSupplierParty/cac:Party/cac:PartyIdentification/cbc:ID/@schemeID</v>
      </c>
      <c r="K23" s="91" t="str">
        <f>IF(VLOOKUP($A23,'FE - Flux 2 - UBL'!$A24:$T462,11,FALSE)=0,"",VLOOKUP($A23,'FE - Flux 2 - UBL'!$A24:$T462,11,FALSE))</f>
        <v> IDENTIFIER</v>
      </c>
      <c r="L23" s="93">
        <f>IF(VLOOKUP($A23,'FE - Flux 2 - UBL'!$A24:$T462,12,FALSE)=0,"",VLOOKUP($A23,'FE - Flux 2 - UBL'!$A24:$T462,12,FALSE))</f>
        <v>4</v>
      </c>
      <c r="M23" s="186" t="str">
        <f>IF(VLOOKUP($A23,'FE - Flux 2 - UBL'!$A24:$T462,13,FALSE)=0,"",VLOOKUP($A23,'FE - Flux 2 - UBL'!$A24:$T462,13,FALSE))</f>
        <v> ISO6523 (ICD)</v>
      </c>
      <c r="N23" s="159" t="str">
        <f>IF(VLOOKUP($A23,'FE - Flux 2 - UBL'!$A23:$T461,14,FALSE)=0,"",VLOOKUP($A23,'FE - Flux 2 - UBL'!$A23:$T461,14,FALSE))</f>
        <v> Value = XXXX (value being created) for the SIREN of a single taxable person. If this field is used, it can only contain one value: the SIREN of the single taxable person.</v>
      </c>
      <c r="O23" s="95" t="str">
        <f>IF(VLOOKUP($A23,'FE - Flux 2 - UBL'!$A24:$T463,15,FALSE)=0,"",VLOOKUP($A23,'FE - Flux 2 - UBL'!$A24:$T463,15,FALSE))</f>
        <v> Seller ID schema identifier.</v>
      </c>
      <c r="P23" s="95" t="str">
        <f>IF(VLOOKUP($A23,'FE - Flux 2 - UBL'!$A23:$T461,16,FALSE)=0,"",VLOOKUP($A23,'FE - Flux 2 - UBL'!$A23:$T461,16,FALSE))</f>
        <v/>
      </c>
      <c r="Q23" s="91" t="str">
        <f>IF(VLOOKUP($A23,'FE - Flux 2 - UBL'!$A23:$T461,17,FALSE)=0,"",VLOOKUP($A23,'FE - Flux 2 - UBL'!$A23:$T461,17,FALSE))</f>
        <v/>
      </c>
      <c r="R23" s="91" t="str">
        <f>IF(VLOOKUP($A23,'FE - Flux 2 - UBL'!$A23:$T461,18,FALSE)=0,"",VLOOKUP($A23,'FE - Flux 2 - UBL'!$A23:$T461,18,FALSE))</f>
        <v/>
      </c>
      <c r="S23" s="91" t="str">
        <f>IF(VLOOKUP($A23,'FE - Flux 2 - UBL'!$A23:$T461,19,FALSE)=0,"",VLOOKUP($A23,'FE - Flux 2 - UBL'!$A23:$T461,19,FALSE))</f>
        <v/>
      </c>
      <c r="T23" s="95" t="str">
        <f>IF(VLOOKUP($A23,'FE - Flux 2 - UBL'!$A23:$T461,20,FALSE)=0,"",VLOOKUP($A23,'FE - Flux 2 - UBL'!$A23:$T461,20,FALSE))</f>
        <v/>
      </c>
    </row>
    <row r="24" spans="1:20" ht="42">
      <c r="A24" s="97" t="s">
        <v>330</v>
      </c>
      <c r="B24" s="91" t="str">
        <f>IF(VLOOKUP($A24,'FE - Flux 2 - UBL'!$A26:$T464,2,FALSE)=0,"",VLOOKUP($A24,'FE - Flux 2 - UBL'!$A26:$T464,2,FALSE))</f>
        <v> 0..1</v>
      </c>
      <c r="C24" s="91" t="str">
        <f>IF(VLOOKUP($A24,'FE - Flux 2 - UBL'!$A26:$T464,3,FALSE)=0,"",VLOOKUP($A24,'FE - Flux 2 - UBL'!$A26:$T464,3,FALSE))</f>
        <v> 0..1</v>
      </c>
      <c r="D24" s="91" t="str">
        <f>IF(VLOOKUP($A24,'FE - Flux 2 - UBL'!$A26:$T464,4,FALSE)=0,"",VLOOKUP($A24,'FE - Flux 2 - UBL'!$A26:$T464,4,FALSE))</f>
        <v> 0..1</v>
      </c>
      <c r="E24" s="26" t="str">
        <f>IF(VLOOKUP($A24,'FE - Flux 2 - UBL'!$A25:$T463,5,FALSE)=0,"",VLOOKUP($A24,'FE - Flux 2 - UBL'!$A25:$T463,5,FALSE))</f>
        <v/>
      </c>
      <c r="F24" s="137" t="str">
        <f>IF(VLOOKUP($A24,'FE - Flux 2 - UBL'!$A27:$T465,6,FALSE)=0,"",VLOOKUP($A24,'FE - Flux 2 - UBL'!$A27:$T465,6,FALSE))</f>
        <v>SIREN number</v>
      </c>
      <c r="G24" s="32"/>
      <c r="H24" s="146"/>
      <c r="I24" s="92" t="str">
        <f>IF(VLOOKUP($A24,'FE - Flux 2 - UBL'!$A27:$T465,9,FALSE)=0,"",VLOOKUP($A24,'FE - Flux 2 - UBL'!$A27:$T465,9,FALSE))</f>
        <v> /Invoice /CreditNote</v>
      </c>
      <c r="J24" s="92" t="str">
        <f>IF(VLOOKUP($A24,'FE - Flux 2 - UBL'!$A27:$T465,10,FALSE)=0,"",VLOOKUP($A24,'FE - Flux 2 - UBL'!$A27:$T465,10,FALSE))</f>
        <v> /cac:AccountingSupplierParty/cac:Party/cac:PartyLegalEntity/cbc:CompanyID</v>
      </c>
      <c r="K24" s="91" t="str">
        <f>IF(VLOOKUP($A24,'FE - Flux 2 - UBL'!$A27:$T465,11,FALSE)=0,"",VLOOKUP($A24,'FE - Flux 2 - UBL'!$A27:$T465,11,FALSE))</f>
        <v> IDENTIFIER</v>
      </c>
      <c r="L24" s="93">
        <f>IF(VLOOKUP($A24,'FE - Flux 2 - UBL'!$A27:$T465,12,FALSE)=0,"",VLOOKUP($A24,'FE - Flux 2 - UBL'!$A27:$T465,12,FALSE))</f>
        <v>9</v>
      </c>
      <c r="M24" s="186" t="str">
        <f>IF(VLOOKUP($A24,'FE - Flux 2 - UBL'!$A27:$T465,13,FALSE)=0,"",VLOOKUP($A24,'FE - Flux 2 - UBL'!$A27:$T465,13,FALSE))</f>
        <v xml:space="preserve"> SIREN</v>
      </c>
      <c r="N24" s="159" t="str">
        <f>IF(VLOOKUP($A24,'FE - Flux 2 - UBL'!$A26:$T464,14,FALSE)=0,"",VLOOKUP($A24,'FE - Flux 2 - UBL'!$A26:$T464,14,FALSE))</f>
        <v/>
      </c>
      <c r="O24" s="95" t="str">
        <f>IF(VLOOKUP($A24,'FE - Flux 2 - UBL'!$A27:$T466,15,FALSE)=0,"",VLOOKUP($A24,'FE - Flux 2 - UBL'!$A27:$T466,15,FALSE))</f>
        <v> Identifier issued by an official registration body, which identifies the Seller as a legal entity or legal entity.</v>
      </c>
      <c r="P24" s="95" t="str">
        <f>IF(VLOOKUP($A24,'FE - Flux 2 - UBL'!$A26:$T464,16,FALSE)=0,"",VLOOKUP($A24,'FE - Flux 2 - UBL'!$A26:$T464,16,FALSE))</f>
        <v> If no identification diagram is specified, it should be known to the Buyer and the Seller.</v>
      </c>
      <c r="Q24" s="91" t="str">
        <f>IF(VLOOKUP($A24,'FE - Flux 2 - UBL'!$A26:$T464,17,FALSE)=0,"",VLOOKUP($A24,'FE - Flux 2 - UBL'!$A26:$T464,17,FALSE))</f>
        <v> G1.61 G1.76 G6.08</v>
      </c>
      <c r="R24" s="91" t="str">
        <f>IF(VLOOKUP($A24,'FE - Flux 2 - UBL'!$A26:$T464,18,FALSE)=0,"",VLOOKUP($A24,'FE - Flux 2 - UBL'!$A26:$T464,18,FALSE))</f>
        <v/>
      </c>
      <c r="S24" s="91" t="str">
        <f>IF(VLOOKUP($A24,'FE - Flux 2 - UBL'!$A26:$T464,19,FALSE)=0,"",VLOOKUP($A24,'FE - Flux 2 - UBL'!$A26:$T464,19,FALSE))</f>
        <v> BR-CO-26</v>
      </c>
      <c r="T24" s="95" t="str">
        <f>IF(VLOOKUP($A24,'FE - Flux 2 - UBL'!$A26:$T464,20,FALSE)=0,"",VLOOKUP($A24,'FE - Flux 2 - UBL'!$A26:$T464,20,FALSE))</f>
        <v/>
      </c>
    </row>
    <row r="25" spans="1:20" ht="28">
      <c r="A25" s="97" t="s">
        <v>336</v>
      </c>
      <c r="B25" s="91" t="str">
        <f>IF(VLOOKUP($A25,'FE - Flux 2 - UBL'!$A27:$T465,2,FALSE)=0,"",VLOOKUP($A25,'FE - Flux 2 - UBL'!$A27:$T465,2,FALSE))</f>
        <v> 1..1</v>
      </c>
      <c r="C25" s="91" t="str">
        <f>IF(VLOOKUP($A25,'FE - Flux 2 - UBL'!$A27:$T465,3,FALSE)=0,"",VLOOKUP($A25,'FE - Flux 2 - UBL'!$A27:$T465,3,FALSE))</f>
        <v> 1..1</v>
      </c>
      <c r="D25" s="91" t="str">
        <f>IF(VLOOKUP($A25,'FE - Flux 2 - UBL'!$A27:$T465,4,FALSE)=0,"",VLOOKUP($A25,'FE - Flux 2 - UBL'!$A27:$T465,4,FALSE))</f>
        <v> 1..1</v>
      </c>
      <c r="E25" s="28" t="str">
        <f>IF(VLOOKUP($A25,'FE - Flux 2 - UBL'!$A26:$T464,5,FALSE)=0,"",VLOOKUP($A25,'FE - Flux 2 - UBL'!$A26:$T464,5,FALSE))</f>
        <v/>
      </c>
      <c r="F25" s="49" t="str">
        <f>IF(VLOOKUP($A25,'FE - Flux 2 - UBL'!$A28:$T466,6,FALSE)=0,"",VLOOKUP($A25,'FE - Flux 2 - UBL'!$A28:$T466,6,FALSE))</f>
        <v/>
      </c>
      <c r="G25" s="100" t="str">
        <f>IF(VLOOKUP($A25,'FE - Flux 2 - UBL'!$A26:$T464,7,FALSE)=0,"",VLOOKUP($A25,'FE - Flux 2 - UBL'!$A26:$T464,7,FALSE))</f>
        <v> Schema ID</v>
      </c>
      <c r="H25" s="138"/>
      <c r="I25" s="148" t="str">
        <f>IF(VLOOKUP($A25,'FE - Flux 2 - UBL'!$A28:$T466,9,FALSE)=0,"",VLOOKUP($A25,'FE - Flux 2 - UBL'!$A28:$T466,9,FALSE))</f>
        <v> /Invoice /CreditNote</v>
      </c>
      <c r="J25" s="92" t="str">
        <f>IF(VLOOKUP($A25,'FE - Flux 2 - UBL'!$A28:$T466,10,FALSE)=0,"",VLOOKUP($A25,'FE - Flux 2 - UBL'!$A28:$T466,10,FALSE))</f>
        <v> /cac:AccountingSupplierParty/cac:Party/cac:PartyLegalEntity/cbc:CompanyID/@schemeID</v>
      </c>
      <c r="K25" s="91" t="str">
        <f>IF(VLOOKUP($A25,'FE - Flux 2 - UBL'!$A28:$T466,11,FALSE)=0,"",VLOOKUP($A25,'FE - Flux 2 - UBL'!$A28:$T466,11,FALSE))</f>
        <v> IDENTIFIER</v>
      </c>
      <c r="L25" s="93">
        <f>IF(VLOOKUP($A25,'FE - Flux 2 - UBL'!$A28:$T466,12,FALSE)=0,"",VLOOKUP($A25,'FE - Flux 2 - UBL'!$A28:$T466,12,FALSE))</f>
        <v>4</v>
      </c>
      <c r="M25" s="186" t="str">
        <f>IF(VLOOKUP($A25,'FE - Flux 2 - UBL'!$A28:$T466,13,FALSE)=0,"",VLOOKUP($A25,'FE - Flux 2 - UBL'!$A28:$T466,13,FALSE))</f>
        <v> ISO6523 (ICD)</v>
      </c>
      <c r="N25" s="159" t="str">
        <f>IF(VLOOKUP($A25,'FE - Flux 2 - UBL'!$A27:$T465,14,FALSE)=0,"",VLOOKUP($A25,'FE - Flux 2 - UBL'!$A27:$T465,14,FALSE))</f>
        <v> Value = 0002 for a SIREN</v>
      </c>
      <c r="O25" s="95" t="str">
        <f>IF(VLOOKUP($A25,'FE - Flux 2 - UBL'!$A28:$T467,15,FALSE)=0,"",VLOOKUP($A25,'FE - Flux 2 - UBL'!$A28:$T467,15,FALSE))</f>
        <v/>
      </c>
      <c r="P25" s="95" t="str">
        <f>IF(VLOOKUP($A25,'FE - Flux 2 - UBL'!$A27:$T465,16,FALSE)=0,"",VLOOKUP($A25,'FE - Flux 2 - UBL'!$A27:$T465,16,FALSE))</f>
        <v/>
      </c>
      <c r="Q25" s="91" t="str">
        <f>IF(VLOOKUP($A25,'FE - Flux 2 - UBL'!$A27:$T465,17,FALSE)=0,"",VLOOKUP($A25,'FE - Flux 2 - UBL'!$A27:$T465,17,FALSE))</f>
        <v> G6.08</v>
      </c>
      <c r="R25" s="91" t="str">
        <f>IF(VLOOKUP($A25,'FE - Flux 2 - UBL'!$A27:$T465,18,FALSE)=0,"",VLOOKUP($A25,'FE - Flux 2 - UBL'!$A27:$T465,18,FALSE))</f>
        <v/>
      </c>
      <c r="S25" s="91" t="str">
        <f>IF(VLOOKUP($A25,'FE - Flux 2 - UBL'!$A27:$T465,19,FALSE)=0,"",VLOOKUP($A25,'FE - Flux 2 - UBL'!$A27:$T465,19,FALSE))</f>
        <v/>
      </c>
      <c r="T25" s="95" t="str">
        <f>IF(VLOOKUP($A25,'FE - Flux 2 - UBL'!$A27:$T465,20,FALSE)=0,"",VLOOKUP($A25,'FE - Flux 2 - UBL'!$A27:$T465,20,FALSE))</f>
        <v/>
      </c>
    </row>
    <row r="26" spans="1:20" ht="70">
      <c r="A26" s="97" t="s">
        <v>339</v>
      </c>
      <c r="B26" s="91" t="str">
        <f>IF(VLOOKUP($A26,'FE - Flux 2 - UBL'!$A28:$T466,2,FALSE)=0,"",VLOOKUP($A26,'FE - Flux 2 - UBL'!$A28:$T466,2,FALSE))</f>
        <v> 0..1</v>
      </c>
      <c r="C26" s="91" t="str">
        <f>IF(VLOOKUP($A26,'FE - Flux 2 - UBL'!$A28:$T466,3,FALSE)=0,"",VLOOKUP($A26,'FE - Flux 2 - UBL'!$A28:$T466,3,FALSE))</f>
        <v> 0..1</v>
      </c>
      <c r="D26" s="91" t="str">
        <f>IF(VLOOKUP($A26,'FE - Flux 2 - UBL'!$A28:$T466,4,FALSE)=0,"",VLOOKUP($A26,'FE - Flux 2 - UBL'!$A28:$T466,4,FALSE))</f>
        <v> 0..1</v>
      </c>
      <c r="E26" s="28" t="str">
        <f>IF(VLOOKUP($A26,'FE - Flux 2 - UBL'!$A27:$T465,5,FALSE)=0,"",VLOOKUP($A26,'FE - Flux 2 - UBL'!$A27:$T465,5,FALSE))</f>
        <v/>
      </c>
      <c r="F26" s="137" t="str">
        <f>IF(VLOOKUP($A26,'FE - Flux 2 - UBL'!$A29:$T467,6,FALSE)=0,"",VLOOKUP($A26,'FE - Flux 2 - UBL'!$A29:$T467,6,FALSE))</f>
        <v> Seller's VAT identifier</v>
      </c>
      <c r="G26" s="136"/>
      <c r="H26" s="132"/>
      <c r="I26" s="148" t="str">
        <f>IF(VLOOKUP($A26,'FE - Flux 2 - UBL'!$A29:$T467,9,FALSE)=0,"",VLOOKUP($A26,'FE - Flux 2 - UBL'!$A29:$T467,9,FALSE))</f>
        <v> /Invoice /CreditNote</v>
      </c>
      <c r="J26" s="92" t="str">
        <f>IF(VLOOKUP($A26,'FE - Flux 2 - UBL'!$A29:$T467,10,FALSE)=0,"",VLOOKUP($A26,'FE - Flux 2 - UBL'!$A29:$T467,10,FALSE))</f>
        <v> /cac:AccountingSupplierParty/cac:Party/cac:PartyTaxScheme/cbc:CompanyID</v>
      </c>
      <c r="K26" s="91" t="str">
        <f>IF(VLOOKUP($A26,'FE - Flux 2 - UBL'!$A29:$T467,11,FALSE)=0,"",VLOOKUP($A26,'FE - Flux 2 - UBL'!$A29:$T467,11,FALSE))</f>
        <v> IDENTIFIER</v>
      </c>
      <c r="L26" s="93">
        <f>IF(VLOOKUP($A26,'FE - Flux 2 - UBL'!$A29:$T467,12,FALSE)=0,"",VLOOKUP($A26,'FE - Flux 2 - UBL'!$A29:$T467,12,FALSE))</f>
        <v>15</v>
      </c>
      <c r="M26" s="186" t="str">
        <f>IF(VLOOKUP($A26,'FE - Flux 2 - UBL'!$A29:$T467,13,FALSE)=0,"",VLOOKUP($A26,'FE - Flux 2 - UBL'!$A29:$T467,13,FALSE))</f>
        <v/>
      </c>
      <c r="N26" s="159" t="str">
        <f>IF(VLOOKUP($A26,'FE - Flux 2 - UBL'!$A28:$T466,14,FALSE)=0,"",VLOOKUP($A26,'FE - Flux 2 - UBL'!$A28:$T466,14,FALSE))</f>
        <v/>
      </c>
      <c r="O26" s="95" t="str">
        <f>IF(VLOOKUP($A26,'FE - Flux 2 - UBL'!$A29:$T468,15,FALSE)=0,"",VLOOKUP($A26,'FE - Flux 2 - UBL'!$A29:$T468,15,FALSE))</f>
        <v>Seller's VAT ID (also called Seller's VAT Identification Number).</v>
      </c>
      <c r="P26" s="95" t="str">
        <f>IF(VLOOKUP($A26,'FE - Flux 2 - UBL'!$A28:$T466,16,FALSE)=0,"",VLOOKUP($A26,'FE - Flux 2 - UBL'!$A28:$T466,16,FALSE))</f>
        <v> According to Article 215 of Council Directive 2006/112/EC [2], the individual VAT identification number includes a prefix in accordance with ISO 3166-1 alpha-2 to identify the Member State by which it was awarded. However, Greece is allowed to use the prefix "EL".</v>
      </c>
      <c r="Q26" s="91" t="str">
        <f>IF(VLOOKUP($A26,'FE - Flux 2 - UBL'!$A28:$T466,17,FALSE)=0,"",VLOOKUP($A26,'FE - Flux 2 - UBL'!$A28:$T466,17,FALSE))</f>
        <v> G1.47 G6.11</v>
      </c>
      <c r="R26" s="91" t="str">
        <f>IF(VLOOKUP($A26,'FE - Flux 2 - UBL'!$A28:$T466,18,FALSE)=0,"",VLOOKUP($A26,'FE - Flux 2 - UBL'!$A28:$T466,18,FALSE))</f>
        <v/>
      </c>
      <c r="S26" s="91" t="str">
        <f>IF(VLOOKUP($A26,'FE - Flux 2 - UBL'!$A28:$T466,19,FALSE)=0,"",VLOOKUP($A26,'FE - Flux 2 - UBL'!$A28:$T466,19,FALSE))</f>
        <v> BR-CO-9 BR-CO-26</v>
      </c>
      <c r="T26" s="95" t="str">
        <f>IF(VLOOKUP($A26,'FE - Flux 2 - UBL'!$A28:$T466,20,FALSE)=0,"",VLOOKUP($A26,'FE - Flux 2 - UBL'!$A28:$T466,20,FALSE))</f>
        <v/>
      </c>
    </row>
    <row r="27" spans="1:20" ht="42">
      <c r="A27" s="97" t="s">
        <v>346</v>
      </c>
      <c r="B27" s="91" t="str">
        <f>IF(VLOOKUP($A27,'FE - Flux 2 - UBL'!$A29:$T467,2,FALSE)=0,"",VLOOKUP($A27,'FE - Flux 2 - UBL'!$A29:$T467,2,FALSE))</f>
        <v> 1..1</v>
      </c>
      <c r="C27" s="91" t="str">
        <f>IF(VLOOKUP($A27,'FE - Flux 2 - UBL'!$A29:$T467,3,FALSE)=0,"",VLOOKUP($A27,'FE - Flux 2 - UBL'!$A29:$T467,3,FALSE))</f>
        <v> 1..1</v>
      </c>
      <c r="D27" s="91" t="str">
        <f>IF(VLOOKUP($A27,'FE - Flux 2 - UBL'!$A29:$T467,4,FALSE)=0,"",VLOOKUP($A27,'FE - Flux 2 - UBL'!$A29:$T467,4,FALSE))</f>
        <v> 1..1</v>
      </c>
      <c r="E27" s="26" t="str">
        <f>IF(VLOOKUP($A27,'FE - Flux 2 - UBL'!$A28:$T466,5,FALSE)=0,"",VLOOKUP($A27,'FE - Flux 2 - UBL'!$A28:$T466,5,FALSE))</f>
        <v/>
      </c>
      <c r="F27" s="49" t="str">
        <f>IF(VLOOKUP($A27,'FE - Flux 2 - UBL'!$A28:$T466,6,FALSE)=0,"",VLOOKUP($A27,'FE - Flux 2 - UBL'!$A28:$T466,6,FALSE))</f>
        <v/>
      </c>
      <c r="G27" s="103" t="str">
        <f>IF(VLOOKUP($A27,'FE - Flux 2 - UBL'!$A28:$T466,7,FALSE)=0,"",VLOOKUP($A27,'FE - Flux 2 - UBL'!$A28:$T466,7,FALSE))</f>
        <v> Qualifier of Seller's VAT Identifier</v>
      </c>
      <c r="H27" s="138"/>
      <c r="I27" s="148" t="str">
        <f>IF(VLOOKUP($A27,'FE - Flux 2 - UBL'!$A30:$T468,9,FALSE)=0,"",VLOOKUP($A27,'FE - Flux 2 - UBL'!$A30:$T468,9,FALSE))</f>
        <v> /Invoice /CreditNote</v>
      </c>
      <c r="J27" s="92" t="str">
        <f>IF(VLOOKUP($A27,'FE - Flux 2 - UBL'!$A30:$T468,10,FALSE)=0,"",VLOOKUP($A27,'FE - Flux 2 - UBL'!$A30:$T468,10,FALSE))</f>
        <v> /cac:AccountingSupplierParty/cac:Party/cac:PartyTaxScheme/cac:TaxScheme/cbc:ID with cac:TaxScheme/cbc:ID = “VAT”</v>
      </c>
      <c r="K27" s="91" t="str">
        <f>IF(VLOOKUP($A27,'FE - Flux 2 - UBL'!$A30:$T468,11,FALSE)=0,"",VLOOKUP($A27,'FE - Flux 2 - UBL'!$A30:$T468,11,FALSE))</f>
        <v> CODED</v>
      </c>
      <c r="L27" s="93">
        <f>IF(VLOOKUP($A27,'FE - Flux 2 - UBL'!$A30:$T468,12,FALSE)=0,"",VLOOKUP($A27,'FE - Flux 2 - UBL'!$A30:$T468,12,FALSE))</f>
        <v>3</v>
      </c>
      <c r="M27" s="186" t="str">
        <f>IF(VLOOKUP($A27,'FE - Flux 2 - UBL'!$A30:$T468,13,FALSE)=0,"",VLOOKUP($A27,'FE - Flux 2 - UBL'!$A30:$T468,13,FALSE))</f>
        <v> Value = VAT (UBL) Value = VA (CII)</v>
      </c>
      <c r="N27" s="159" t="str">
        <f>IF(VLOOKUP($A27,'FE - Flux 2 - UBL'!$A29:$T467,14,FALSE)=0,"",VLOOKUP($A27,'FE - Flux 2 - UBL'!$A29:$T467,14,FALSE))</f>
        <v/>
      </c>
      <c r="O27" s="95" t="str">
        <f>IF(VLOOKUP($A27,'FE - Flux 2 - UBL'!$A30:$T469,15,FALSE)=0,"",VLOOKUP($A27,'FE - Flux 2 - UBL'!$A30:$T469,15,FALSE))</f>
        <v/>
      </c>
      <c r="P27" s="95" t="str">
        <f>IF(VLOOKUP($A27,'FE - Flux 2 - UBL'!$A29:$T467,16,FALSE)=0,"",VLOOKUP($A27,'FE - Flux 2 - UBL'!$A29:$T467,16,FALSE))</f>
        <v/>
      </c>
      <c r="Q27" s="91" t="str">
        <f>IF(VLOOKUP($A27,'FE - Flux 2 - UBL'!$A29:$T467,17,FALSE)=0,"",VLOOKUP($A27,'FE - Flux 2 - UBL'!$A29:$T467,17,FALSE))</f>
        <v> G6.11</v>
      </c>
      <c r="R27" s="91" t="str">
        <f>IF(VLOOKUP($A27,'FE - Flux 2 - UBL'!$A29:$T467,18,FALSE)=0,"",VLOOKUP($A27,'FE - Flux 2 - UBL'!$A29:$T467,18,FALSE))</f>
        <v/>
      </c>
      <c r="S27" s="91" t="str">
        <f>IF(VLOOKUP($A27,'FE - Flux 2 - UBL'!$A29:$T467,19,FALSE)=0,"",VLOOKUP($A27,'FE - Flux 2 - UBL'!$A29:$T467,19,FALSE))</f>
        <v/>
      </c>
      <c r="T27" s="95" t="str">
        <f>IF(VLOOKUP($A27,'FE - Flux 2 - UBL'!$A29:$T467,20,FALSE)=0,"",VLOOKUP($A27,'FE - Flux 2 - UBL'!$A29:$T467,20,FALSE))</f>
        <v/>
      </c>
    </row>
    <row r="28" spans="1:20" ht="28">
      <c r="A28" s="89" t="s">
        <v>374</v>
      </c>
      <c r="B28" s="91" t="str">
        <f>IF(VLOOKUP($A28,'FE - Flux 2 - UBL'!$A32:$T470,2,FALSE)=0,"",VLOOKUP($A28,'FE - Flux 2 - UBL'!$A32:$T470,2,FALSE))</f>
        <v> 1..1</v>
      </c>
      <c r="C28" s="91" t="str">
        <f>IF(VLOOKUP($A28,'FE - Flux 2 - UBL'!$A32:$T470,3,FALSE)=0,"",VLOOKUP($A28,'FE - Flux 2 - UBL'!$A32:$T470,3,FALSE))</f>
        <v> 1..1</v>
      </c>
      <c r="D28" s="91" t="str">
        <f>IF(VLOOKUP($A28,'FE - Flux 2 - UBL'!$A32:$T470,4,FALSE)=0,"",VLOOKUP($A28,'FE - Flux 2 - UBL'!$A32:$T470,4,FALSE))</f>
        <v> 1..1</v>
      </c>
      <c r="E28" s="26" t="str">
        <f>IF(VLOOKUP($A28,'FE - Flux 2 - UBL'!$A29:$T467,5,FALSE)=0,"",VLOOKUP($A28,'FE - Flux 2 - UBL'!$A29:$T467,5,FALSE))</f>
        <v/>
      </c>
      <c r="F28" s="137" t="str">
        <f>IF(VLOOKUP($A28,'FE - Flux 2 - UBL'!$A29:$T467,6,FALSE)=0,"",VLOOKUP($A28,'FE - Flux 2 - UBL'!$A29:$T467,6,FALSE))</f>
        <v> SELLER'S MAILING ADDRESS</v>
      </c>
      <c r="G28" s="136"/>
      <c r="H28" s="132"/>
      <c r="I28" s="92" t="str">
        <f>IF(VLOOKUP($A28,'FE - Flux 2 - UBL'!$A33:$T471,9,FALSE)=0,"",VLOOKUP($A28,'FE - Flux 2 - UBL'!$A33:$T471,9,FALSE))</f>
        <v> /Invoice /CreditNote</v>
      </c>
      <c r="J28" s="92" t="str">
        <f>IF(VLOOKUP($A28,'FE - Flux 2 - UBL'!$A33:$T471,10,FALSE)=0,"",VLOOKUP($A28,'FE - Flux 2 - UBL'!$A33:$T471,10,FALSE))</f>
        <v>/cac:AccountingSupplierParty/cac:Party/cac:PostalAddress</v>
      </c>
      <c r="K28" s="91" t="str">
        <f>IF(VLOOKUP($A28,'FE - Flux 2 - UBL'!$A33:$T471,11,FALSE)=0,"",VLOOKUP($A28,'FE - Flux 2 - UBL'!$A33:$T471,11,FALSE))</f>
        <v/>
      </c>
      <c r="L28" s="93" t="str">
        <f>IF(VLOOKUP($A28,'FE - Flux 2 - UBL'!$A33:$T471,12,FALSE)=0,"",VLOOKUP($A28,'FE - Flux 2 - UBL'!$A33:$T471,12,FALSE))</f>
        <v/>
      </c>
      <c r="M28" s="186" t="str">
        <f>IF(VLOOKUP($A28,'FE - Flux 2 - UBL'!$A33:$T471,13,FALSE)=0,"",VLOOKUP($A28,'FE - Flux 2 - UBL'!$A33:$T471,13,FALSE))</f>
        <v/>
      </c>
      <c r="N28" s="159" t="str">
        <f>IF(VLOOKUP($A28,'FE - Flux 2 - UBL'!$A32:$T470,14,FALSE)=0,"",VLOOKUP($A28,'FE - Flux 2 - UBL'!$A32:$T470,14,FALSE))</f>
        <v/>
      </c>
      <c r="O28" s="95" t="str">
        <f>IF(VLOOKUP($A28,'FE - Flux 2 - UBL'!$A33:$T472,15,FALSE)=0,"",VLOOKUP($A28,'FE - Flux 2 - UBL'!$A33:$T472,15,FALSE))</f>
        <v> Group of business terms providing information on the Seller's address.</v>
      </c>
      <c r="P28" s="95" t="str">
        <f>IF(VLOOKUP($A28,'FE - Flux 2 - UBL'!$A32:$T470,16,FALSE)=0,"",VLOOKUP($A28,'FE - Flux 2 - UBL'!$A32:$T470,16,FALSE))</f>
        <v> Relevant elements of the address must be completed to comply with legal requirements.</v>
      </c>
      <c r="Q28" s="91" t="str">
        <f>IF(VLOOKUP($A28,'FE - Flux 2 - UBL'!$A32:$T470,17,FALSE)=0,"",VLOOKUP($A28,'FE - Flux 2 - UBL'!$A32:$T470,17,FALSE))</f>
        <v> G6.08</v>
      </c>
      <c r="R28" s="91" t="str">
        <f>IF(VLOOKUP($A28,'FE - Flux 2 - UBL'!$A32:$T470,18,FALSE)=0,"",VLOOKUP($A28,'FE - Flux 2 - UBL'!$A32:$T470,18,FALSE))</f>
        <v/>
      </c>
      <c r="S28" s="91" t="str">
        <f>IF(VLOOKUP($A28,'FE - Flux 2 - UBL'!$A32:$T470,19,FALSE)=0,"",VLOOKUP($A28,'FE - Flux 2 - UBL'!$A32:$T470,19,FALSE))</f>
        <v> BR-8</v>
      </c>
      <c r="T28" s="95" t="str">
        <f>IF(VLOOKUP($A28,'FE - Flux 2 - UBL'!$A32:$T470,20,FALSE)=0,"",VLOOKUP($A28,'FE - Flux 2 - UBL'!$A32:$T470,20,FALSE))</f>
        <v/>
      </c>
    </row>
    <row r="29" spans="1:20" ht="70">
      <c r="A29" s="97" t="s">
        <v>406</v>
      </c>
      <c r="B29" s="91" t="str">
        <f>IF(VLOOKUP($A29,'FE - Flux 2 - UBL'!$A33:$T471,2,FALSE)=0,"",VLOOKUP($A29,'FE - Flux 2 - UBL'!$A33:$T471,2,FALSE))</f>
        <v> 1..1</v>
      </c>
      <c r="C29" s="91" t="str">
        <f>IF(VLOOKUP($A29,'FE - Flux 2 - UBL'!$A33:$T471,3,FALSE)=0,"",VLOOKUP($A29,'FE - Flux 2 - UBL'!$A33:$T471,3,FALSE))</f>
        <v> 1..1</v>
      </c>
      <c r="D29" s="91" t="str">
        <f>IF(VLOOKUP($A29,'FE - Flux 2 - UBL'!$A33:$T471,4,FALSE)=0,"",VLOOKUP($A29,'FE - Flux 2 - UBL'!$A33:$T471,4,FALSE))</f>
        <v> 1..1</v>
      </c>
      <c r="E29" s="26" t="str">
        <f>IF(VLOOKUP($A29,'FE - Flux 2 - UBL'!$A30:$T468,5,FALSE)=0,"",VLOOKUP($A29,'FE - Flux 2 - UBL'!$A30:$T468,5,FALSE))</f>
        <v/>
      </c>
      <c r="F29" s="34" t="str">
        <f>IF(VLOOKUP($A29,'FE - Flux 2 - UBL'!$A30:$T468,6,FALSE)=0,"",VLOOKUP($A29,'FE - Flux 2 - UBL'!$A30:$T468,6,FALSE))</f>
        <v/>
      </c>
      <c r="G29" s="285" t="str">
        <f>IF(VLOOKUP($A29,'FE - Flux 2 - UBL'!$A30:$T468,7,FALSE)=0,"",VLOOKUP($A29,'FE - Flux 2 - UBL'!$A30:$T468,7,FALSE))</f>
        <v> Seller country code</v>
      </c>
      <c r="H29" s="286"/>
      <c r="I29" s="92" t="str">
        <f>IF(VLOOKUP($A29,'FE - Flux 2 - UBL'!$A34:$T472,9,FALSE)=0,"",VLOOKUP($A29,'FE - Flux 2 - UBL'!$A34:$T472,9,FALSE))</f>
        <v> /Invoice /CreditNote</v>
      </c>
      <c r="J29" s="92" t="str">
        <f>IF(VLOOKUP($A29,'FE - Flux 2 - UBL'!$A34:$T472,10,FALSE)=0,"",VLOOKUP($A29,'FE - Flux 2 - UBL'!$A34:$T472,10,FALSE))</f>
        <v> /cac:AccountingSupplierParty/cac:Party/cac:PostalAddress/cac:Country/cbc:IdentificationCode</v>
      </c>
      <c r="K29" s="91" t="str">
        <f>IF(VLOOKUP($A29,'FE - Flux 2 - UBL'!$A34:$T472,11,FALSE)=0,"",VLOOKUP($A29,'FE - Flux 2 - UBL'!$A34:$T472,11,FALSE))</f>
        <v> CODED</v>
      </c>
      <c r="L29" s="93">
        <f>IF(VLOOKUP($A29,'FE - Flux 2 - UBL'!$A34:$T472,12,FALSE)=0,"",VLOOKUP($A29,'FE - Flux 2 - UBL'!$A34:$T472,12,FALSE))</f>
        <v>2</v>
      </c>
      <c r="M29" s="186" t="str">
        <f>IF(VLOOKUP($A29,'FE - Flux 2 - UBL'!$A34:$T472,13,FALSE)=0,"",VLOOKUP($A29,'FE - Flux 2 - UBL'!$A34:$T472,13,FALSE))</f>
        <v> ISO 3166</v>
      </c>
      <c r="N29" s="159" t="str">
        <f>IF(VLOOKUP($A29,'FE - Flux 2 - UBL'!$A33:$T471,14,FALSE)=0,"",VLOOKUP($A29,'FE - Flux 2 - UBL'!$A33:$T471,14,FALSE))</f>
        <v/>
      </c>
      <c r="O29" s="95" t="str">
        <f>IF(VLOOKUP($A29,'FE - Flux 2 - UBL'!$A34:$T473,15,FALSE)=0,"",VLOOKUP($A29,'FE - Flux 2 - UBL'!$A34:$T473,15,FALSE))</f>
        <v> Country identification code.</v>
      </c>
      <c r="P29" s="95" t="str">
        <f>IF(VLOOKUP($A29,'FE - Flux 2 - UBL'!$A33:$T471,16,FALSE)=0,"",VLOOKUP($A29,'FE - Flux 2 - UBL'!$A33:$T471,16,FALSE))</f>
        <v> Valid country lists are registered with the Maintenance Agency for ISO 3166-1 “Codes for the representation of country names and their subdivisions”. It is recommended to use alpha-2 representation.</v>
      </c>
      <c r="Q29" s="91" t="str">
        <f>IF(VLOOKUP($A29,'FE - Flux 2 - UBL'!$A33:$T471,17,FALSE)=0,"",VLOOKUP($A29,'FE - Flux 2 - UBL'!$A33:$T471,17,FALSE))</f>
        <v> G2.01 G6.08</v>
      </c>
      <c r="R29" s="91" t="str">
        <f>IF(VLOOKUP($A29,'FE - Flux 2 - UBL'!$A33:$T471,18,FALSE)=0,"",VLOOKUP($A29,'FE - Flux 2 - UBL'!$A33:$T471,18,FALSE))</f>
        <v/>
      </c>
      <c r="S29" s="91" t="str">
        <f>IF(VLOOKUP($A29,'FE - Flux 2 - UBL'!$A33:$T471,19,FALSE)=0,"",VLOOKUP($A29,'FE - Flux 2 - UBL'!$A33:$T471,19,FALSE))</f>
        <v> BR-9</v>
      </c>
      <c r="T29" s="95" t="str">
        <f>IF(VLOOKUP($A29,'FE - Flux 2 - UBL'!$A33:$T471,20,FALSE)=0,"",VLOOKUP($A29,'FE - Flux 2 - UBL'!$A33:$T471,20,FALSE))</f>
        <v/>
      </c>
    </row>
    <row r="30" spans="1:20" ht="28">
      <c r="A30" s="89" t="s">
        <v>431</v>
      </c>
      <c r="B30" s="91" t="str">
        <f>IF(VLOOKUP($A30,'FE - Flux 2 - UBL'!$A34:$T472,2,FALSE)=0,"",VLOOKUP($A30,'FE - Flux 2 - UBL'!$A34:$T472,2,FALSE))</f>
        <v> 1..1</v>
      </c>
      <c r="C30" s="91" t="str">
        <f>IF(VLOOKUP($A30,'FE - Flux 2 - UBL'!$A34:$T472,3,FALSE)=0,"",VLOOKUP($A30,'FE - Flux 2 - UBL'!$A34:$T472,3,FALSE))</f>
        <v> 1..1</v>
      </c>
      <c r="D30" s="91" t="str">
        <f>IF(VLOOKUP($A30,'FE - Flux 2 - UBL'!$A34:$T472,4,FALSE)=0,"",VLOOKUP($A30,'FE - Flux 2 - UBL'!$A34:$T472,4,FALSE))</f>
        <v> 1..1</v>
      </c>
      <c r="E30" s="27" t="str">
        <f>IF(VLOOKUP($A30,'FE - Flux 2 - UBL'!$A31:$T469,5,FALSE)=0,"",VLOOKUP($A30,'FE - Flux 2 - UBL'!$A31:$T469,5,FALSE))</f>
        <v> BUYER</v>
      </c>
      <c r="F30" s="209"/>
      <c r="G30" s="209"/>
      <c r="H30" s="209" t="str">
        <f>IF(VLOOKUP($A30,'FE - Flux 2 - UBL'!$A31:$T469,8,FALSE)=0,"",VLOOKUP($A30,'FE - Flux 2 - UBL'!$A31:$T469,8,FALSE))</f>
        <v/>
      </c>
      <c r="I30" s="92" t="str">
        <f>IF(VLOOKUP($A30,'FE - Flux 2 - UBL'!$A35:$T473,9,FALSE)=0,"",VLOOKUP($A30,'FE - Flux 2 - UBL'!$A35:$T473,9,FALSE))</f>
        <v> /Invoice /CreditNote</v>
      </c>
      <c r="J30" s="92" t="str">
        <f>IF(VLOOKUP($A30,'FE - Flux 2 - UBL'!$A35:$T473,10,FALSE)=0,"",VLOOKUP($A30,'FE - Flux 2 - UBL'!$A35:$T473,10,FALSE))</f>
        <v> /cac:AccountingCustomerParty</v>
      </c>
      <c r="K30" s="91" t="str">
        <f>IF(VLOOKUP($A30,'FE - Flux 2 - UBL'!$A35:$T473,11,FALSE)=0,"",VLOOKUP($A30,'FE - Flux 2 - UBL'!$A35:$T473,11,FALSE))</f>
        <v/>
      </c>
      <c r="L30" s="93" t="str">
        <f>IF(VLOOKUP($A30,'FE - Flux 2 - UBL'!$A35:$T473,12,FALSE)=0,"",VLOOKUP($A30,'FE - Flux 2 - UBL'!$A35:$T473,12,FALSE))</f>
        <v/>
      </c>
      <c r="M30" s="186" t="str">
        <f>IF(VLOOKUP($A30,'FE - Flux 2 - UBL'!$A35:$T473,13,FALSE)=0,"",VLOOKUP($A30,'FE - Flux 2 - UBL'!$A35:$T473,13,FALSE))</f>
        <v/>
      </c>
      <c r="N30" s="159" t="str">
        <f>IF(VLOOKUP($A30,'FE - Flux 2 - UBL'!$A34:$T472,14,FALSE)=0,"",VLOOKUP($A30,'FE - Flux 2 - UBL'!$A34:$T472,14,FALSE))</f>
        <v/>
      </c>
      <c r="O30" s="95" t="str">
        <f>IF(VLOOKUP($A30,'FE - Flux 2 - UBL'!$A35:$T474,15,FALSE)=0,"",VLOOKUP($A30,'FE - Flux 2 - UBL'!$A35:$T474,15,FALSE))</f>
        <v>Group of business terms providing information about the Buyer.</v>
      </c>
      <c r="P30" s="95" t="str">
        <f>IF(VLOOKUP($A30,'FE - Flux 2 - UBL'!$A34:$T472,16,FALSE)=0,"",VLOOKUP($A30,'FE - Flux 2 - UBL'!$A34:$T472,16,FALSE))</f>
        <v/>
      </c>
      <c r="Q30" s="91" t="str">
        <f>IF(VLOOKUP($A30,'FE - Flux 2 - UBL'!$A34:$T472,17,FALSE)=0,"",VLOOKUP($A30,'FE - Flux 2 - UBL'!$A34:$T472,17,FALSE))</f>
        <v> G6.08</v>
      </c>
      <c r="R30" s="91" t="str">
        <f>IF(VLOOKUP($A30,'FE - Flux 2 - UBL'!$A34:$T472,18,FALSE)=0,"",VLOOKUP($A30,'FE - Flux 2 - UBL'!$A34:$T472,18,FALSE))</f>
        <v/>
      </c>
      <c r="S30" s="91" t="str">
        <f>IF(VLOOKUP($A30,'FE - Flux 2 - UBL'!$A34:$T472,19,FALSE)=0,"",VLOOKUP($A30,'FE - Flux 2 - UBL'!$A34:$T472,19,FALSE))</f>
        <v/>
      </c>
      <c r="T30" s="95" t="str">
        <f>IF(VLOOKUP($A30,'FE - Flux 2 - UBL'!$A34:$T472,20,FALSE)=0,"",VLOOKUP($A30,'FE - Flux 2 - UBL'!$A34:$T472,20,FALSE))</f>
        <v/>
      </c>
    </row>
    <row r="31" spans="1:20" s="36" customFormat="1" ht="56">
      <c r="A31" s="97" t="s">
        <v>463</v>
      </c>
      <c r="B31" s="91" t="str">
        <f>IF(VLOOKUP($A31,'FE - Flux 2 - UBL'!$A35:$T473,2,FALSE)=0,"",VLOOKUP($A31,'FE - Flux 2 - UBL'!$A35:$T473,2,FALSE))</f>
        <v> 0..1</v>
      </c>
      <c r="C31" s="91" t="str">
        <f>IF(VLOOKUP($A31,'FE - Flux 2 - UBL'!$A35:$T473,3,FALSE)=0,"",VLOOKUP($A31,'FE - Flux 2 - UBL'!$A35:$T473,3,FALSE))</f>
        <v> 0..1</v>
      </c>
      <c r="D31" s="91" t="str">
        <f>IF(VLOOKUP($A31,'FE - Flux 2 - UBL'!$A35:$T473,4,FALSE)=0,"",VLOOKUP($A31,'FE - Flux 2 - UBL'!$A35:$T473,4,FALSE))</f>
        <v> 0..1</v>
      </c>
      <c r="E31" s="152" t="str">
        <f>IF(VLOOKUP($A31,'FE - Flux 2 - UBL'!$A32:$T470,5,FALSE)=0,"",VLOOKUP($A31,'FE - Flux 2 - UBL'!$A32:$T470,5,FALSE))</f>
        <v/>
      </c>
      <c r="F31" s="137" t="str">
        <f>IF(VLOOKUP($A31,'FE - Flux 2 - UBL'!$A32:$T470,6,FALSE)=0,"",VLOOKUP($A31,'FE - Flux 2 - UBL'!$A32:$T470,6,FALSE))</f>
        <v> SIREN number</v>
      </c>
      <c r="G31" s="133"/>
      <c r="H31" s="134"/>
      <c r="I31" s="92" t="str">
        <f>IF(VLOOKUP($A31,'FE - Flux 2 - UBL'!$A36:$T474,9,FALSE)=0,"",VLOOKUP($A31,'FE - Flux 2 - UBL'!$A36:$T474,9,FALSE))</f>
        <v> /Invoice /CreditNote</v>
      </c>
      <c r="J31" s="92" t="str">
        <f>IF(VLOOKUP($A31,'FE - Flux 2 - UBL'!$A36:$T474,10,FALSE)=0,"",VLOOKUP($A31,'FE - Flux 2 - UBL'!$A36:$T474,10,FALSE))</f>
        <v> /cac:AccountingCustomerParty/cac:Party/cac:PartyLegalEntity/cbc:CompanyID</v>
      </c>
      <c r="K31" s="91" t="str">
        <f>IF(VLOOKUP($A31,'FE - Flux 2 - UBL'!$A36:$T474,11,FALSE)=0,"",VLOOKUP($A31,'FE - Flux 2 - UBL'!$A36:$T474,11,FALSE))</f>
        <v> IDENTIFIER</v>
      </c>
      <c r="L31" s="93">
        <f>IF(VLOOKUP($A31,'FE - Flux 2 - UBL'!$A36:$T474,12,FALSE)=0,"",VLOOKUP($A31,'FE - Flux 2 - UBL'!$A36:$T474,12,FALSE))</f>
        <v>9</v>
      </c>
      <c r="M31" s="186" t="str">
        <f>IF(VLOOKUP($A31,'FE - Flux 2 - UBL'!$A36:$T474,13,FALSE)=0,"",VLOOKUP($A31,'FE - Flux 2 - UBL'!$A36:$T474,13,FALSE))</f>
        <v/>
      </c>
      <c r="N31" s="159" t="str">
        <f>IF(VLOOKUP($A31,'FE - Flux 2 - UBL'!$A35:$T473,14,FALSE)=0,"",VLOOKUP($A31,'FE - Flux 2 - UBL'!$A35:$T473,14,FALSE))</f>
        <v/>
      </c>
      <c r="O31" s="95" t="str">
        <f>IF(VLOOKUP($A31,'FE - Flux 2 - UBL'!$A36:$T475,15,FALSE)=0,"",VLOOKUP($A31,'FE - Flux 2 - UBL'!$A36:$T475,15,FALSE))</f>
        <v> Identifier issued by an official registration body, which identifies the Buyer as a legal entity or legal entity.</v>
      </c>
      <c r="P31" s="95" t="str">
        <f>IF(VLOOKUP($A31,'FE - Flux 2 - UBL'!$A35:$T473,16,FALSE)=0,"",VLOOKUP($A31,'FE - Flux 2 - UBL'!$A35:$T473,16,FALSE))</f>
        <v> If no identification scheme is specified, it should be known to the Buyer and the Seller, for example an identifier exclusively used in the applicable legal environment.</v>
      </c>
      <c r="Q31" s="91" t="str">
        <f>IF(VLOOKUP($A31,'FE - Flux 2 - UBL'!$A35:$T473,17,FALSE)=0,"",VLOOKUP($A31,'FE - Flux 2 - UBL'!$A35:$T473,17,FALSE))</f>
        <v> G1.63 G1.58 G1.79 G6.08</v>
      </c>
      <c r="R31" s="91" t="str">
        <f>IF(VLOOKUP($A31,'FE - Flux 2 - UBL'!$A35:$T473,18,FALSE)=0,"",VLOOKUP($A31,'FE - Flux 2 - UBL'!$A35:$T473,18,FALSE))</f>
        <v/>
      </c>
      <c r="S31" s="91" t="str">
        <f>IF(VLOOKUP($A31,'FE - Flux 2 - UBL'!$A35:$T473,19,FALSE)=0,"",VLOOKUP($A31,'FE - Flux 2 - UBL'!$A35:$T473,19,FALSE))</f>
        <v/>
      </c>
      <c r="T31" s="95" t="str">
        <f>IF(VLOOKUP($A31,'FE - Flux 2 - UBL'!$A35:$T473,20,FALSE)=0,"",VLOOKUP($A31,'FE - Flux 2 - UBL'!$A35:$T473,20,FALSE))</f>
        <v/>
      </c>
    </row>
    <row r="32" spans="1:20" s="36" customFormat="1" ht="42">
      <c r="A32" s="97" t="s">
        <v>468</v>
      </c>
      <c r="B32" s="91" t="str">
        <f>IF(VLOOKUP($A32,'FE - Flux 2 - UBL'!$A36:$T474,2,FALSE)=0,"",VLOOKUP($A32,'FE - Flux 2 - UBL'!$A36:$T474,2,FALSE))</f>
        <v> 0..1</v>
      </c>
      <c r="C32" s="91" t="str">
        <f>IF(VLOOKUP($A32,'FE - Flux 2 - UBL'!$A36:$T474,3,FALSE)=0,"",VLOOKUP($A32,'FE - Flux 2 - UBL'!$A36:$T474,3,FALSE))</f>
        <v> 1..1</v>
      </c>
      <c r="D32" s="91" t="str">
        <f>IF(VLOOKUP($A32,'FE - Flux 2 - UBL'!$A36:$T474,4,FALSE)=0,"",VLOOKUP($A32,'FE - Flux 2 - UBL'!$A36:$T474,4,FALSE))</f>
        <v> 0..1</v>
      </c>
      <c r="E32" s="154" t="str">
        <f>IF(VLOOKUP($A32,'FE - Flux 2 - UBL'!$A33:$T471,5,FALSE)=0,"",VLOOKUP($A32,'FE - Flux 2 - UBL'!$A33:$T471,5,FALSE))</f>
        <v/>
      </c>
      <c r="F32" s="31" t="str">
        <f>IF(VLOOKUP($A32,'FE - Flux 2 - UBL'!$A33:$T471,6,FALSE)=0,"",VLOOKUP($A32,'FE - Flux 2 - UBL'!$A33:$T471,6,FALSE))</f>
        <v/>
      </c>
      <c r="G32" s="287" t="s">
        <v>215</v>
      </c>
      <c r="H32" s="286"/>
      <c r="I32" s="92" t="str">
        <f>IF(VLOOKUP($A32,'FE - Flux 2 - UBL'!$A37:$T475,9,FALSE)=0,"",VLOOKUP($A32,'FE - Flux 2 - UBL'!$A37:$T475,9,FALSE))</f>
        <v> /Invoice /CreditNote</v>
      </c>
      <c r="J32" s="92" t="str">
        <f>IF(VLOOKUP($A32,'FE - Flux 2 - UBL'!$A37:$T475,10,FALSE)=0,"",VLOOKUP($A32,'FE - Flux 2 - UBL'!$A37:$T475,10,FALSE))</f>
        <v> /cac:AccountingCustomerParty/cac:Party/cac:PartyLegalEntity/cbc:CompanyID/@schemeID</v>
      </c>
      <c r="K32" s="91" t="str">
        <f>IF(VLOOKUP($A32,'FE - Flux 2 - UBL'!$A37:$T475,11,FALSE)=0,"",VLOOKUP($A32,'FE - Flux 2 - UBL'!$A37:$T475,11,FALSE))</f>
        <v> IDENTIFIER</v>
      </c>
      <c r="L32" s="93">
        <f>IF(VLOOKUP($A32,'FE - Flux 2 - UBL'!$A37:$T475,12,FALSE)=0,"",VLOOKUP($A32,'FE - Flux 2 - UBL'!$A37:$T475,12,FALSE))</f>
        <v>4</v>
      </c>
      <c r="M32" s="186" t="str">
        <f>IF(VLOOKUP($A32,'FE - Flux 2 - UBL'!$A37:$T475,13,FALSE)=0,"",VLOOKUP($A32,'FE - Flux 2 - UBL'!$A37:$T475,13,FALSE))</f>
        <v> ISO6523 (ICD)</v>
      </c>
      <c r="N32" s="159" t="str">
        <f>IF(VLOOKUP($A32,'FE - Flux 2 - UBL'!$A36:$T474,14,FALSE)=0,"",VLOOKUP($A32,'FE - Flux 2 - UBL'!$A36:$T474,14,FALSE))</f>
        <v> Value = 0002 for a SIREN</v>
      </c>
      <c r="O32" s="95" t="str">
        <f>IF(VLOOKUP($A32,'FE - Flux 2 - UBL'!$A37:$T476,15,FALSE)=0,"",VLOOKUP($A32,'FE - Flux 2 - UBL'!$A37:$T476,15,FALSE))</f>
        <v>Buyer Legal Registration ID Schema Identifier</v>
      </c>
      <c r="P32" s="95" t="str">
        <f>IF(VLOOKUP($A32,'FE - Flux 2 - UBL'!$A36:$T474,16,FALSE)=0,"",VLOOKUP($A32,'FE - Flux 2 - UBL'!$A36:$T474,16,FALSE))</f>
        <v> If used, the schema identifier must be chosen from the list entries published by the ISO 6523 maintenance agency.</v>
      </c>
      <c r="Q32" s="91" t="str">
        <f>IF(VLOOKUP($A32,'FE - Flux 2 - UBL'!$A36:$T474,17,FALSE)=0,"",VLOOKUP($A32,'FE - Flux 2 - UBL'!$A36:$T474,17,FALSE))</f>
        <v> G6.08</v>
      </c>
      <c r="R32" s="91" t="str">
        <f>IF(VLOOKUP($A32,'FE - Flux 2 - UBL'!$A36:$T474,18,FALSE)=0,"",VLOOKUP($A32,'FE - Flux 2 - UBL'!$A36:$T474,18,FALSE))</f>
        <v/>
      </c>
      <c r="S32" s="91" t="str">
        <f>IF(VLOOKUP($A32,'FE - Flux 2 - UBL'!$A36:$T474,19,FALSE)=0,"",VLOOKUP($A32,'FE - Flux 2 - UBL'!$A36:$T474,19,FALSE))</f>
        <v/>
      </c>
      <c r="T32" s="95" t="str">
        <f>IF(VLOOKUP($A32,'FE - Flux 2 - UBL'!$A36:$T474,20,FALSE)=0,"",VLOOKUP($A32,'FE - Flux 2 - UBL'!$A36:$T474,20,FALSE))</f>
        <v/>
      </c>
    </row>
    <row r="33" spans="1:20" ht="70">
      <c r="A33" s="97" t="s">
        <v>471</v>
      </c>
      <c r="B33" s="91" t="str">
        <f>IF(VLOOKUP($A33,'FE - Flux 2 - UBL'!$A37:$T475,2,FALSE)=0,"",VLOOKUP($A33,'FE - Flux 2 - UBL'!$A37:$T475,2,FALSE))</f>
        <v> 0..1</v>
      </c>
      <c r="C33" s="91" t="str">
        <f>IF(VLOOKUP($A33,'FE - Flux 2 - UBL'!$A37:$T475,3,FALSE)=0,"",VLOOKUP($A33,'FE - Flux 2 - UBL'!$A37:$T475,3,FALSE))</f>
        <v> 0..1</v>
      </c>
      <c r="D33" s="91" t="str">
        <f>IF(VLOOKUP($A33,'FE - Flux 2 - UBL'!$A37:$T475,4,FALSE)=0,"",VLOOKUP($A33,'FE - Flux 2 - UBL'!$A37:$T475,4,FALSE))</f>
        <v> 0..1</v>
      </c>
      <c r="E33" s="26" t="str">
        <f>IF(VLOOKUP($A33,'FE - Flux 2 - UBL'!$A34:$T472,5,FALSE)=0,"",VLOOKUP($A33,'FE - Flux 2 - UBL'!$A34:$T472,5,FALSE))</f>
        <v/>
      </c>
      <c r="F33" s="288" t="str">
        <f>IF(VLOOKUP($A33,'FE - Flux 2 - UBL'!$A34:$T472,6,FALSE)=0,"",VLOOKUP($A33,'FE - Flux 2 - UBL'!$A34:$T472,6,FALSE))</f>
        <v> Buyer's VAT identifier</v>
      </c>
      <c r="G33" s="289"/>
      <c r="H33" s="290"/>
      <c r="I33" s="92" t="str">
        <f>IF(VLOOKUP($A33,'FE - Flux 2 - UBL'!$A38:$T476,9,FALSE)=0,"",VLOOKUP($A33,'FE - Flux 2 - UBL'!$A38:$T476,9,FALSE))</f>
        <v> /Invoice /CreditNote</v>
      </c>
      <c r="J33" s="92" t="str">
        <f>IF(VLOOKUP($A33,'FE - Flux 2 - UBL'!$A38:$T476,10,FALSE)=0,"",VLOOKUP($A33,'FE - Flux 2 - UBL'!$A38:$T476,10,FALSE))</f>
        <v> /cac:AccountingCustomerParty/cac:Party/cac:PartyTaxScheme/cbc:CompanyID</v>
      </c>
      <c r="K33" s="91" t="str">
        <f>IF(VLOOKUP($A33,'FE - Flux 2 - UBL'!$A38:$T476,11,FALSE)=0,"",VLOOKUP($A33,'FE - Flux 2 - UBL'!$A38:$T476,11,FALSE))</f>
        <v> IDENTIFIER</v>
      </c>
      <c r="L33" s="93">
        <f>IF(VLOOKUP($A33,'FE - Flux 2 - UBL'!$A38:$T476,12,FALSE)=0,"",VLOOKUP($A33,'FE - Flux 2 - UBL'!$A38:$T476,12,FALSE))</f>
        <v>18</v>
      </c>
      <c r="M33" s="186" t="str">
        <f>IF(VLOOKUP($A33,'FE - Flux 2 - UBL'!$A38:$T476,13,FALSE)=0,"",VLOOKUP($A33,'FE - Flux 2 - UBL'!$A38:$T476,13,FALSE))</f>
        <v> ISO 3166</v>
      </c>
      <c r="N33" s="159" t="str">
        <f>IF(VLOOKUP($A33,'FE - Flux 2 - UBL'!$A37:$T475,14,FALSE)=0,"",VLOOKUP($A33,'FE - Flux 2 - UBL'!$A37:$T475,14,FALSE))</f>
        <v/>
      </c>
      <c r="O33" s="95" t="str">
        <f>IF(VLOOKUP($A33,'FE - Flux 2 - UBL'!$A38:$T477,15,FALSE)=0,"",VLOOKUP($A33,'FE - Flux 2 - UBL'!$A38:$T477,15,FALSE))</f>
        <v> Buyer's VAT ID (also called Buyer's VAT Identification Number).</v>
      </c>
      <c r="P33" s="95" t="str">
        <f>IF(VLOOKUP($A33,'FE - Flux 2 - UBL'!$A37:$T475,16,FALSE)=0,"",VLOOKUP($A33,'FE - Flux 2 - UBL'!$A37:$T475,16,FALSE))</f>
        <v> According to Article 215 of Council Directive 2006/112/EC [2], the individual VAT identification number includes a prefix in accordance with ISO 3166-1 alpha-2 to identify the Member State by which it was awarded. However, Greece is allowed to use the prefix "EL".</v>
      </c>
      <c r="Q33" s="91" t="str">
        <f>IF(VLOOKUP($A33,'FE - Flux 2 - UBL'!$A37:$T475,17,FALSE)=0,"",VLOOKUP($A33,'FE - Flux 2 - UBL'!$A37:$T475,17,FALSE))</f>
        <v> G1.78 G6.11</v>
      </c>
      <c r="R33" s="91" t="str">
        <f>IF(VLOOKUP($A33,'FE - Flux 2 - UBL'!$A37:$T475,18,FALSE)=0,"",VLOOKUP($A33,'FE - Flux 2 - UBL'!$A37:$T475,18,FALSE))</f>
        <v/>
      </c>
      <c r="S33" s="91" t="str">
        <f>IF(VLOOKUP($A33,'FE - Flux 2 - UBL'!$A37:$T475,19,FALSE)=0,"",VLOOKUP($A33,'FE - Flux 2 - UBL'!$A37:$T475,19,FALSE))</f>
        <v> BR-CO-9</v>
      </c>
      <c r="T33" s="95" t="str">
        <f>IF(VLOOKUP($A33,'FE - Flux 2 - UBL'!$A37:$T475,20,FALSE)=0,"",VLOOKUP($A33,'FE - Flux 2 - UBL'!$A37:$T475,20,FALSE))</f>
        <v/>
      </c>
    </row>
    <row r="34" spans="1:20" ht="28">
      <c r="A34" s="97" t="s">
        <v>477</v>
      </c>
      <c r="B34" s="91" t="str">
        <f>IF(VLOOKUP($A34,'FE - Flux 2 - UBL'!$A38:$T476,2,FALSE)=0,"",VLOOKUP($A34,'FE - Flux 2 - UBL'!$A38:$T476,2,FALSE))</f>
        <v>1..1</v>
      </c>
      <c r="C34" s="91" t="str">
        <f>IF(VLOOKUP($A34,'FE - Flux 2 - UBL'!$A38:$T476,3,FALSE)=0,"",VLOOKUP($A34,'FE - Flux 2 - UBL'!$A38:$T476,3,FALSE))</f>
        <v> 1..1</v>
      </c>
      <c r="D34" s="91" t="str">
        <f>IF(VLOOKUP($A34,'FE - Flux 2 - UBL'!$A38:$T476,4,FALSE)=0,"",VLOOKUP($A34,'FE - Flux 2 - UBL'!$A38:$T476,4,FALSE))</f>
        <v> 1..1</v>
      </c>
      <c r="E34" s="26" t="str">
        <f>IF(VLOOKUP($A34,'FE - Flux 2 - UBL'!$A35:$T473,5,FALSE)=0,"",VLOOKUP($A34,'FE - Flux 2 - UBL'!$A35:$T473,5,FALSE))</f>
        <v/>
      </c>
      <c r="F34" s="31" t="str">
        <f>IF(VLOOKUP($A34,'FE - Flux 2 - UBL'!$A35:$T473,6,FALSE)=0,"",VLOOKUP($A34,'FE - Flux 2 - UBL'!$A35:$T473,6,FALSE))</f>
        <v/>
      </c>
      <c r="G34" s="135" t="str">
        <f>IF(VLOOKUP($A34,'FE - Flux 2 - UBL'!$A35:$T473,7,FALSE)=0,"",VLOOKUP($A34,'FE - Flux 2 - UBL'!$A35:$T473,7,FALSE))</f>
        <v> Buyer's Tax ID Qualifier</v>
      </c>
      <c r="H34" s="135"/>
      <c r="I34" s="92" t="str">
        <f>IF(VLOOKUP($A34,'FE - Flux 2 - UBL'!$A39:$T477,9,FALSE)=0,"",VLOOKUP($A34,'FE - Flux 2 - UBL'!$A39:$T477,9,FALSE))</f>
        <v> /Invoice /CreditNote</v>
      </c>
      <c r="J34" s="92" t="str">
        <f>IF(VLOOKUP($A34,'FE - Flux 2 - UBL'!$A39:$T477,10,FALSE)=0,"",VLOOKUP($A34,'FE - Flux 2 - UBL'!$A39:$T477,10,FALSE))</f>
        <v> /cac:AccountingCustomerParty/cac:Party/cac:PartyTaxScheme/cac:TaxScheme/cbc:ID</v>
      </c>
      <c r="K34" s="91" t="str">
        <f>IF(VLOOKUP($A34,'FE - Flux 2 - UBL'!$A39:$T477,11,FALSE)=0,"",VLOOKUP($A34,'FE - Flux 2 - UBL'!$A39:$T477,11,FALSE))</f>
        <v> CODED</v>
      </c>
      <c r="L34" s="93">
        <f>IF(VLOOKUP($A34,'FE - Flux 2 - UBL'!$A39:$T477,12,FALSE)=0,"",VLOOKUP($A34,'FE - Flux 2 - UBL'!$A39:$T477,12,FALSE))</f>
        <v>3</v>
      </c>
      <c r="M34" s="186" t="str">
        <f>IF(VLOOKUP($A34,'FE - Flux 2 - UBL'!$A39:$T477,13,FALSE)=0,"",VLOOKUP($A34,'FE - Flux 2 - UBL'!$A39:$T477,13,FALSE))</f>
        <v> Value = VAT (UBL) Value = VA (CII)</v>
      </c>
      <c r="N34" s="159" t="str">
        <f>IF(VLOOKUP($A34,'FE - Flux 2 - UBL'!$A38:$T476,14,FALSE)=0,"",VLOOKUP($A34,'FE - Flux 2 - UBL'!$A38:$T476,14,FALSE))</f>
        <v/>
      </c>
      <c r="O34" s="95" t="str">
        <f>IF(VLOOKUP($A34,'FE - Flux 2 - UBL'!$A39:$T478,15,FALSE)=0,"",VLOOKUP($A34,'FE - Flux 2 - UBL'!$A39:$T478,15,FALSE))</f>
        <v/>
      </c>
      <c r="P34" s="95" t="str">
        <f>IF(VLOOKUP($A34,'FE - Flux 2 - UBL'!$A38:$T476,16,FALSE)=0,"",VLOOKUP($A34,'FE - Flux 2 - UBL'!$A38:$T476,16,FALSE))</f>
        <v/>
      </c>
      <c r="Q34" s="91" t="str">
        <f>IF(VLOOKUP($A34,'FE - Flux 2 - UBL'!$A38:$T476,17,FALSE)=0,"",VLOOKUP($A34,'FE - Flux 2 - UBL'!$A38:$T476,17,FALSE))</f>
        <v> G6.11</v>
      </c>
      <c r="R34" s="91" t="str">
        <f>IF(VLOOKUP($A34,'FE - Flux 2 - UBL'!$A38:$T476,18,FALSE)=0,"",VLOOKUP($A34,'FE - Flux 2 - UBL'!$A38:$T476,18,FALSE))</f>
        <v/>
      </c>
      <c r="S34" s="91" t="str">
        <f>IF(VLOOKUP($A34,'FE - Flux 2 - UBL'!$A38:$T476,19,FALSE)=0,"",VLOOKUP($A34,'FE - Flux 2 - UBL'!$A38:$T476,19,FALSE))</f>
        <v/>
      </c>
      <c r="T34" s="95" t="str">
        <f>IF(VLOOKUP($A34,'FE - Flux 2 - UBL'!$A38:$T476,20,FALSE)=0,"",VLOOKUP($A34,'FE - Flux 2 - UBL'!$A38:$T476,20,FALSE))</f>
        <v/>
      </c>
    </row>
    <row r="35" spans="1:20" ht="28">
      <c r="A35" s="89" t="s">
        <v>493</v>
      </c>
      <c r="B35" s="91" t="str">
        <f>IF(VLOOKUP($A35,'FE - Flux 2 - UBL'!$A39:$T477,2,FALSE)=0,"",VLOOKUP($A35,'FE - Flux 2 - UBL'!$A39:$T477,2,FALSE))</f>
        <v> 1..1</v>
      </c>
      <c r="C35" s="91" t="str">
        <f>IF(VLOOKUP($A35,'FE - Flux 2 - UBL'!$A39:$T477,3,FALSE)=0,"",VLOOKUP($A35,'FE - Flux 2 - UBL'!$A39:$T477,3,FALSE))</f>
        <v> 1..1</v>
      </c>
      <c r="D35" s="91" t="str">
        <f>IF(VLOOKUP($A35,'FE - Flux 2 - UBL'!$A39:$T477,4,FALSE)=0,"",VLOOKUP($A35,'FE - Flux 2 - UBL'!$A39:$T477,4,FALSE))</f>
        <v> 1..1</v>
      </c>
      <c r="E35" s="26" t="str">
        <f>IF(VLOOKUP($A35,'FE - Flux 2 - UBL'!$A36:$T474,5,FALSE)=0,"",VLOOKUP($A35,'FE - Flux 2 - UBL'!$A36:$T474,5,FALSE))</f>
        <v/>
      </c>
      <c r="F35" s="137" t="str">
        <f>IF(VLOOKUP($A35,'FE - Flux 2 - UBL'!$A36:$T474,6,FALSE)=0,"",VLOOKUP($A35,'FE - Flux 2 - UBL'!$A36:$T474,6,FALSE))</f>
        <v> BUYER'S MAILING ADDRESS</v>
      </c>
      <c r="G35" s="99"/>
      <c r="H35" s="99"/>
      <c r="I35" s="92" t="str">
        <f>IF(VLOOKUP($A35,'FE - Flux 2 - UBL'!$A40:$T478,9,FALSE)=0,"",VLOOKUP($A35,'FE - Flux 2 - UBL'!$A40:$T478,9,FALSE))</f>
        <v> /Invoice /CreditNote</v>
      </c>
      <c r="J35" s="92" t="str">
        <f>IF(VLOOKUP($A35,'FE - Flux 2 - UBL'!$A40:$T478,10,FALSE)=0,"",VLOOKUP($A35,'FE - Flux 2 - UBL'!$A40:$T478,10,FALSE))</f>
        <v> /cac:AccountingCustomerParty/cac:Party/cac:PostalAddress</v>
      </c>
      <c r="K35" s="91" t="str">
        <f>IF(VLOOKUP($A35,'FE - Flux 2 - UBL'!$A40:$T478,11,FALSE)=0,"",VLOOKUP($A35,'FE - Flux 2 - UBL'!$A40:$T478,11,FALSE))</f>
        <v/>
      </c>
      <c r="L35" s="93" t="str">
        <f>IF(VLOOKUP($A35,'FE - Flux 2 - UBL'!$A40:$T478,12,FALSE)=0,"",VLOOKUP($A35,'FE - Flux 2 - UBL'!$A40:$T478,12,FALSE))</f>
        <v/>
      </c>
      <c r="M35" s="186" t="str">
        <f>IF(VLOOKUP($A35,'FE - Flux 2 - UBL'!$A40:$T478,13,FALSE)=0,"",VLOOKUP($A35,'FE - Flux 2 - UBL'!$A40:$T478,13,FALSE))</f>
        <v/>
      </c>
      <c r="N35" s="159" t="str">
        <f>IF(VLOOKUP($A35,'FE - Flux 2 - UBL'!$A39:$T477,14,FALSE)=0,"",VLOOKUP($A35,'FE - Flux 2 - UBL'!$A39:$T477,14,FALSE))</f>
        <v/>
      </c>
      <c r="O35" s="95" t="str">
        <f>IF(VLOOKUP($A35,'FE - Flux 2 - UBL'!$A40:$T479,15,FALSE)=0,"",VLOOKUP($A35,'FE - Flux 2 - UBL'!$A40:$T479,15,FALSE))</f>
        <v> Group of business terms providing information on the postal address of the Buyer.</v>
      </c>
      <c r="P35" s="95" t="str">
        <f>IF(VLOOKUP($A35,'FE - Flux 2 - UBL'!$A39:$T477,16,FALSE)=0,"",VLOOKUP($A35,'FE - Flux 2 - UBL'!$A39:$T477,16,FALSE))</f>
        <v> Relevant elements of the address must be completed to comply with legal requirements.</v>
      </c>
      <c r="Q35" s="91" t="str">
        <f>IF(VLOOKUP($A35,'FE - Flux 2 - UBL'!$A39:$T477,17,FALSE)=0,"",VLOOKUP($A35,'FE - Flux 2 - UBL'!$A39:$T477,17,FALSE))</f>
        <v> G6.08</v>
      </c>
      <c r="R35" s="91" t="str">
        <f>IF(VLOOKUP($A35,'FE - Flux 2 - UBL'!$A39:$T477,18,FALSE)=0,"",VLOOKUP($A35,'FE - Flux 2 - UBL'!$A39:$T477,18,FALSE))</f>
        <v/>
      </c>
      <c r="S35" s="91" t="str">
        <f>IF(VLOOKUP($A35,'FE - Flux 2 - UBL'!$A39:$T477,19,FALSE)=0,"",VLOOKUP($A35,'FE - Flux 2 - UBL'!$A39:$T477,19,FALSE))</f>
        <v> BR-10</v>
      </c>
      <c r="T35" s="95" t="str">
        <f>IF(VLOOKUP($A35,'FE - Flux 2 - UBL'!$A39:$T477,20,FALSE)=0,"",VLOOKUP($A35,'FE - Flux 2 - UBL'!$A39:$T477,20,FALSE))</f>
        <v/>
      </c>
    </row>
    <row r="36" spans="1:20" ht="70">
      <c r="A36" s="97" t="s">
        <v>517</v>
      </c>
      <c r="B36" s="91" t="str">
        <f>IF(VLOOKUP($A36,'FE - Flux 2 - UBL'!$A46:$T484,2,FALSE)=0,"",VLOOKUP($A36,'FE - Flux 2 - UBL'!$A46:$T484,2,FALSE))</f>
        <v> 1..1</v>
      </c>
      <c r="C36" s="91" t="str">
        <f>IF(VLOOKUP($A36,'FE - Flux 2 - UBL'!$A46:$T484,3,FALSE)=0,"",VLOOKUP($A36,'FE - Flux 2 - UBL'!$A46:$T484,3,FALSE))</f>
        <v> 1..1</v>
      </c>
      <c r="D36" s="91" t="str">
        <f>IF(VLOOKUP($A36,'FE - Flux 2 - UBL'!$A46:$T484,4,FALSE)=0,"",VLOOKUP($A36,'FE - Flux 2 - UBL'!$A46:$T484,4,FALSE))</f>
        <v> 1..1</v>
      </c>
      <c r="E36" s="26" t="str">
        <f>IF(VLOOKUP($A36,'FE - Flux 2 - UBL'!$A47:$T481,5,FALSE)=0,"",VLOOKUP($A36,'FE - Flux 2 - UBL'!$A47:$T481,5,FALSE))</f>
        <v/>
      </c>
      <c r="F36" s="37" t="str">
        <f>IF(VLOOKUP($A36,'FE - Flux 2 - UBL'!$A47:$T481,6,FALSE)=0,"",VLOOKUP($A36,'FE - Flux 2 - UBL'!$A47:$T481,6,FALSE))</f>
        <v/>
      </c>
      <c r="G36" s="135" t="str">
        <f>IF(VLOOKUP($A36,'FE - Flux 2 - UBL'!$A47:$T481,7,FALSE)=0,"",VLOOKUP($A36,'FE - Flux 2 - UBL'!$A47:$T481,7,FALSE))</f>
        <v> Buyer country code</v>
      </c>
      <c r="H36" s="138"/>
      <c r="I36" s="92" t="str">
        <f>IF(VLOOKUP($A36,'FE - Flux 2 - UBL'!$A47:$T485,9,FALSE)=0,"",VLOOKUP($A36,'FE - Flux 2 - UBL'!$A47:$T485,9,FALSE))</f>
        <v> /Invoice /CreditNote</v>
      </c>
      <c r="J36" s="92" t="str">
        <f>IF(VLOOKUP($A36,'FE - Flux 2 - UBL'!$A47:$T485,10,FALSE)=0,"",VLOOKUP($A36,'FE - Flux 2 - UBL'!$A47:$T485,10,FALSE))</f>
        <v> /cac:AccountingCustomerParty/cac:Party/cac:PostalAddress/cac:Country/cbc:IdentificationCode</v>
      </c>
      <c r="K36" s="91" t="str">
        <f>IF(VLOOKUP($A36,'FE - Flux 2 - UBL'!$A47:$T485,11,FALSE)=0,"",VLOOKUP($A36,'FE - Flux 2 - UBL'!$A47:$T485,11,FALSE))</f>
        <v> CODED</v>
      </c>
      <c r="L36" s="93">
        <f>IF(VLOOKUP($A36,'FE - Flux 2 - UBL'!$A47:$T485,12,FALSE)=0,"",VLOOKUP($A36,'FE - Flux 2 - UBL'!$A47:$T485,12,FALSE))</f>
        <v>2</v>
      </c>
      <c r="M36" s="186" t="str">
        <f>IF(VLOOKUP($A36,'FE - Flux 2 - UBL'!$A47:$T485,13,FALSE)=0,"",VLOOKUP($A36,'FE - Flux 2 - UBL'!$A47:$T485,13,FALSE))</f>
        <v> ISO 3166</v>
      </c>
      <c r="N36" s="159" t="str">
        <f>IF(VLOOKUP($A36,'FE - Flux 2 - UBL'!$A46:$T484,14,FALSE)=0,"",VLOOKUP($A36,'FE - Flux 2 - UBL'!$A46:$T484,14,FALSE))</f>
        <v/>
      </c>
      <c r="O36" s="95" t="str">
        <f>IF(VLOOKUP($A36,'FE - Flux 2 - UBL'!$A47:$T486,15,FALSE)=0,"",VLOOKUP($A36,'FE - Flux 2 - UBL'!$A47:$T486,15,FALSE))</f>
        <v>Country identification code.</v>
      </c>
      <c r="P36" s="95" t="str">
        <f>IF(VLOOKUP($A36,'FE - Flux 2 - UBL'!$A46:$T484,16,FALSE)=0,"",VLOOKUP($A36,'FE - Flux 2 - UBL'!$A46:$T484,16,FALSE))</f>
        <v> Valid country lists are registered with the Maintenance Agency for ISO 3166-1 “Codes for the representation of country names and their subdivisions”. It is recommended to use alpha-2 representation.</v>
      </c>
      <c r="Q36" s="91" t="str">
        <f>IF(VLOOKUP($A36,'FE - Flux 2 - UBL'!$A46:$T484,17,FALSE)=0,"",VLOOKUP($A36,'FE - Flux 2 - UBL'!$A46:$T484,17,FALSE))</f>
        <v> G2.01 G6.08</v>
      </c>
      <c r="R36" s="91" t="str">
        <f>IF(VLOOKUP($A36,'FE - Flux 2 - UBL'!$A46:$T484,18,FALSE)=0,"",VLOOKUP($A36,'FE - Flux 2 - UBL'!$A46:$T484,18,FALSE))</f>
        <v/>
      </c>
      <c r="S36" s="91" t="str">
        <f>IF(VLOOKUP($A36,'FE - Flux 2 - UBL'!$A46:$T484,19,FALSE)=0,"",VLOOKUP($A36,'FE - Flux 2 - UBL'!$A46:$T484,19,FALSE))</f>
        <v> BR-11</v>
      </c>
      <c r="T36" s="95" t="str">
        <f>IF(VLOOKUP($A36,'FE - Flux 2 - UBL'!$A46:$T484,20,FALSE)=0,"",VLOOKUP($A36,'FE - Flux 2 - UBL'!$A46:$T484,20,FALSE))</f>
        <v/>
      </c>
    </row>
    <row r="37" spans="1:20" ht="28">
      <c r="A37" s="89" t="s">
        <v>1030</v>
      </c>
      <c r="B37" s="91" t="str">
        <f>IF(VLOOKUP($A37,'FE - Flux 2 - UBL'!$A47:$T485,2,FALSE)=0,"",VLOOKUP($A37,'FE - Flux 2 - UBL'!$A47:$T485,2,FALSE))</f>
        <v> 0..1</v>
      </c>
      <c r="C37" s="91" t="str">
        <f>IF(VLOOKUP($A37,'FE - Flux 2 - UBL'!$A47:$T485,3,FALSE)=0,"",VLOOKUP($A37,'FE - Flux 2 - UBL'!$A47:$T485,3,FALSE))</f>
        <v> 0..1</v>
      </c>
      <c r="D37" s="91" t="str">
        <f>IF(VLOOKUP($A37,'FE - Flux 2 - UBL'!$A47:$T485,4,FALSE)=0,"",VLOOKUP($A37,'FE - Flux 2 - UBL'!$A47:$T485,4,FALSE))</f>
        <v> 0..1</v>
      </c>
      <c r="E37" s="23" t="str">
        <f>IF(VLOOKUP($A37,'FE - Flux 2 - UBL'!$A48:$T482,5,FALSE)=0,"",VLOOKUP($A37,'FE - Flux 2 - UBL'!$A48:$T482,5,FALSE))</f>
        <v> TAX REPRESENTATIVE OF THE SELLER</v>
      </c>
      <c r="F37" s="23"/>
      <c r="G37" s="23"/>
      <c r="H37" s="23"/>
      <c r="I37" s="92" t="str">
        <f>IF(VLOOKUP($A37,'FE - Flux 2 - UBL'!$A48:$T486,9,FALSE)=0,"",VLOOKUP($A37,'FE - Flux 2 - UBL'!$A48:$T486,9,FALSE))</f>
        <v> /Invoice /CreditNote</v>
      </c>
      <c r="J37" s="92" t="str">
        <f>IF(VLOOKUP($A37,'FE - Flux 2 - UBL'!$A48:$T486,10,FALSE)=0,"",VLOOKUP($A37,'FE - Flux 2 - UBL'!$A48:$T486,10,FALSE))</f>
        <v> /cac:TaxRepresentativeParty</v>
      </c>
      <c r="K37" s="91" t="str">
        <f>IF(VLOOKUP($A37,'FE - Flux 2 - UBL'!$A48:$T486,11,FALSE)=0,"",VLOOKUP($A37,'FE - Flux 2 - UBL'!$A48:$T486,11,FALSE))</f>
        <v/>
      </c>
      <c r="L37" s="93" t="str">
        <f>IF(VLOOKUP($A37,'FE - Flux 2 - UBL'!$A48:$T486,12,FALSE)=0,"",VLOOKUP($A37,'FE - Flux 2 - UBL'!$A48:$T486,12,FALSE))</f>
        <v/>
      </c>
      <c r="M37" s="186" t="str">
        <f>IF(VLOOKUP($A37,'FE - Flux 2 - UBL'!$A48:$T486,13,FALSE)=0,"",VLOOKUP($A37,'FE - Flux 2 - UBL'!$A48:$T486,13,FALSE))</f>
        <v/>
      </c>
      <c r="N37" s="159" t="str">
        <f>IF(VLOOKUP($A37,'FE - Flux 2 - UBL'!$A47:$T485,14,FALSE)=0,"",VLOOKUP($A37,'FE - Flux 2 - UBL'!$A47:$T485,14,FALSE))</f>
        <v/>
      </c>
      <c r="O37" s="95" t="str">
        <f>IF(VLOOKUP($A37,'FE - Flux 2 - UBL'!$A48:$T487,15,FALSE)=0,"",VLOOKUP($A37,'FE - Flux 2 - UBL'!$A48:$T487,15,FALSE))</f>
        <v> Group of business terms providing information about the Seller's Tax Representative.</v>
      </c>
      <c r="P37" s="95" t="str">
        <f>IF(VLOOKUP($A37,'FE - Flux 2 - UBL'!$A47:$T485,16,FALSE)=0,"",VLOOKUP($A37,'FE - Flux 2 - UBL'!$A47:$T485,16,FALSE))</f>
        <v/>
      </c>
      <c r="Q37" s="91" t="str">
        <f>IF(VLOOKUP($A37,'FE - Flux 2 - UBL'!$A47:$T485,17,FALSE)=0,"",VLOOKUP($A37,'FE - Flux 2 - UBL'!$A47:$T485,17,FALSE))</f>
        <v> G6.13 G1.76</v>
      </c>
      <c r="R37" s="91" t="str">
        <f>IF(VLOOKUP($A37,'FE - Flux 2 - UBL'!$A47:$T485,18,FALSE)=0,"",VLOOKUP($A37,'FE - Flux 2 - UBL'!$A47:$T485,18,FALSE))</f>
        <v/>
      </c>
      <c r="S37" s="91" t="str">
        <f>IF(VLOOKUP($A37,'FE - Flux 2 - UBL'!$A47:$T485,19,FALSE)=0,"",VLOOKUP($A37,'FE - Flux 2 - UBL'!$A47:$T485,19,FALSE))</f>
        <v/>
      </c>
      <c r="T37" s="95" t="str">
        <f>IF(VLOOKUP($A37,'FE - Flux 2 - UBL'!$A47:$T485,20,FALSE)=0,"",VLOOKUP($A37,'FE - Flux 2 - UBL'!$A47:$T485,20,FALSE))</f>
        <v/>
      </c>
    </row>
    <row r="38" spans="1:20" ht="28">
      <c r="A38" s="97" t="s">
        <v>1040</v>
      </c>
      <c r="B38" s="91" t="str">
        <f>IF(VLOOKUP($A38,'FE - Flux 2 - UBL'!$A48:$T486,2,FALSE)=0,"",VLOOKUP($A38,'FE - Flux 2 - UBL'!$A48:$T486,2,FALSE))</f>
        <v> 1..1</v>
      </c>
      <c r="C38" s="91" t="str">
        <f>IF(VLOOKUP($A38,'FE - Flux 2 - UBL'!$A48:$T486,3,FALSE)=0,"",VLOOKUP($A38,'FE - Flux 2 - UBL'!$A48:$T486,3,FALSE))</f>
        <v> 1..1</v>
      </c>
      <c r="D38" s="91" t="str">
        <f>IF(VLOOKUP($A38,'FE - Flux 2 - UBL'!$A48:$T486,4,FALSE)=0,"",VLOOKUP($A38,'FE - Flux 2 - UBL'!$A48:$T486,4,FALSE))</f>
        <v> 1..1</v>
      </c>
      <c r="E38" s="26" t="str">
        <f>IF(VLOOKUP($A38,'FE - Flux 2 - UBL'!$A49:$T483,5,FALSE)=0,"",VLOOKUP($A38,'FE - Flux 2 - UBL'!$A49:$T483,5,FALSE))</f>
        <v/>
      </c>
      <c r="F38" s="137" t="str">
        <f>IF(VLOOKUP($A38,'FE - Flux 2 - UBL'!$A49:$T483,6,FALSE)=0,"",VLOOKUP($A38,'FE - Flux 2 - UBL'!$A49:$T483,6,FALSE))</f>
        <v> VAT identifier of the seller's tax representative</v>
      </c>
      <c r="G38" s="99"/>
      <c r="H38" s="99"/>
      <c r="I38" s="92" t="str">
        <f>IF(VLOOKUP($A38,'FE - Flux 2 - UBL'!$A49:$T487,9,FALSE)=0,"",VLOOKUP($A38,'FE - Flux 2 - UBL'!$A49:$T487,9,FALSE))</f>
        <v> /Invoice /CreditNote</v>
      </c>
      <c r="J38" s="92" t="str">
        <f>IF(VLOOKUP($A38,'FE - Flux 2 - UBL'!$A49:$T487,10,FALSE)=0,"",VLOOKUP($A38,'FE - Flux 2 - UBL'!$A49:$T487,10,FALSE))</f>
        <v> /cac:TaxRepresentativeParty/cac:PartyTaxScheme/cbc:CompanyID</v>
      </c>
      <c r="K38" s="91" t="str">
        <f>IF(VLOOKUP($A38,'FE - Flux 2 - UBL'!$A49:$T487,11,FALSE)=0,"",VLOOKUP($A38,'FE - Flux 2 - UBL'!$A49:$T487,11,FALSE))</f>
        <v> IDENTIFIER</v>
      </c>
      <c r="L38" s="93">
        <f>IF(VLOOKUP($A38,'FE - Flux 2 - UBL'!$A49:$T487,12,FALSE)=0,"",VLOOKUP($A38,'FE - Flux 2 - UBL'!$A49:$T487,12,FALSE))</f>
        <v>15</v>
      </c>
      <c r="M38" s="186" t="str">
        <f>IF(VLOOKUP($A38,'FE - Flux 2 - UBL'!$A49:$T487,13,FALSE)=0,"",VLOOKUP($A38,'FE - Flux 2 - UBL'!$A49:$T487,13,FALSE))</f>
        <v> ISO 3166-1</v>
      </c>
      <c r="N38" s="159" t="str">
        <f>IF(VLOOKUP($A38,'FE - Flux 2 - UBL'!$A48:$T486,14,FALSE)=0,"",VLOOKUP($A38,'FE - Flux 2 - UBL'!$A48:$T486,14,FALSE))</f>
        <v/>
      </c>
      <c r="O38" s="95" t="str">
        <f>IF(VLOOKUP($A38,'FE - Flux 2 - UBL'!$A49:$T488,15,FALSE)=0,"",VLOOKUP($A38,'FE - Flux 2 - UBL'!$A49:$T488,15,FALSE))</f>
        <v> VAT identifier of the party representing the Seller for tax purposes.</v>
      </c>
      <c r="P38" s="95" t="str">
        <f>IF(VLOOKUP($A38,'FE - Flux 2 - UBL'!$A48:$T486,16,FALSE)=0,"",VLOOKUP($A38,'FE - Flux 2 - UBL'!$A48:$T486,16,FALSE))</f>
        <v>VAT number consisting of the prefix of a country code based on the ISO 3166-1 standard.</v>
      </c>
      <c r="Q38" s="91" t="str">
        <f>IF(VLOOKUP($A38,'FE - Flux 2 - UBL'!$A48:$T486,17,FALSE)=0,"",VLOOKUP($A38,'FE - Flux 2 - UBL'!$A48:$T486,17,FALSE))</f>
        <v> G1.47</v>
      </c>
      <c r="R38" s="91" t="str">
        <f>IF(VLOOKUP($A38,'FE - Flux 2 - UBL'!$A48:$T486,18,FALSE)=0,"",VLOOKUP($A38,'FE - Flux 2 - UBL'!$A48:$T486,18,FALSE))</f>
        <v/>
      </c>
      <c r="S38" s="91" t="str">
        <f>IF(VLOOKUP($A38,'FE - Flux 2 - UBL'!$A48:$T486,19,FALSE)=0,"",VLOOKUP($A38,'FE - Flux 2 - UBL'!$A48:$T486,19,FALSE))</f>
        <v> BR-56 BR-CO-9</v>
      </c>
      <c r="T38" s="95" t="str">
        <f>IF(VLOOKUP($A38,'FE - Flux 2 - UBL'!$A48:$T486,20,FALSE)=0,"",VLOOKUP($A38,'FE - Flux 2 - UBL'!$A48:$T486,20,FALSE))</f>
        <v/>
      </c>
    </row>
    <row r="39" spans="1:20" ht="28">
      <c r="A39" s="97" t="s">
        <v>1048</v>
      </c>
      <c r="B39" s="91" t="str">
        <f>IF(VLOOKUP($A39,'FE - Flux 2 - UBL'!$A49:$T487,2,FALSE)=0,"",VLOOKUP($A39,'FE - Flux 2 - UBL'!$A49:$T487,2,FALSE))</f>
        <v> 1..1</v>
      </c>
      <c r="C39" s="91" t="str">
        <f>IF(VLOOKUP($A39,'FE - Flux 2 - UBL'!$A49:$T487,3,FALSE)=0,"",VLOOKUP($A39,'FE - Flux 2 - UBL'!$A49:$T487,3,FALSE))</f>
        <v> 1..1</v>
      </c>
      <c r="D39" s="91" t="str">
        <f>IF(VLOOKUP($A39,'FE - Flux 2 - UBL'!$A49:$T487,4,FALSE)=0,"",VLOOKUP($A39,'FE - Flux 2 - UBL'!$A49:$T487,4,FALSE))</f>
        <v> 1..1</v>
      </c>
      <c r="E39" s="28" t="str">
        <f>IF(VLOOKUP($A39,'FE - Flux 2 - UBL'!$A50:$T484,5,FALSE)=0,"",VLOOKUP($A39,'FE - Flux 2 - UBL'!$A50:$T484,5,FALSE))</f>
        <v/>
      </c>
      <c r="F39" s="31" t="str">
        <f>IF(VLOOKUP($A39,'FE - Flux 2 - UBL'!$A50:$T484,6,FALSE)=0,"",VLOOKUP($A39,'FE - Flux 2 - UBL'!$A50:$T484,6,FALSE))</f>
        <v/>
      </c>
      <c r="G39" s="135" t="s">
        <v>1049</v>
      </c>
      <c r="H39" s="135"/>
      <c r="I39" s="92" t="str">
        <f>IF(VLOOKUP($A39,'FE - Flux 2 - UBL'!$A50:$T488,9,FALSE)=0,"",VLOOKUP($A39,'FE - Flux 2 - UBL'!$A50:$T488,9,FALSE))</f>
        <v> /Invoice /CreditNote</v>
      </c>
      <c r="J39" s="92" t="str">
        <f>IF(VLOOKUP($A39,'FE - Flux 2 - UBL'!$A50:$T488,10,FALSE)=0,"",VLOOKUP($A39,'FE - Flux 2 - UBL'!$A50:$T488,10,FALSE))</f>
        <v> /cac:TaxRepresentativeParty/cac:PartyTaxScheme/cac:TaxScheme/cbc:ID</v>
      </c>
      <c r="K39" s="91" t="str">
        <f>IF(VLOOKUP($A39,'FE - Flux 2 - UBL'!$A50:$T488,11,FALSE)=0,"",VLOOKUP($A39,'FE - Flux 2 - UBL'!$A50:$T488,11,FALSE))</f>
        <v> CODED</v>
      </c>
      <c r="L39" s="93">
        <f>IF(VLOOKUP($A39,'FE - Flux 2 - UBL'!$A50:$T488,12,FALSE)=0,"",VLOOKUP($A39,'FE - Flux 2 - UBL'!$A50:$T488,12,FALSE))</f>
        <v>3</v>
      </c>
      <c r="M39" s="186" t="str">
        <f>IF(VLOOKUP($A39,'FE - Flux 2 - UBL'!$A50:$T488,13,FALSE)=0,"",VLOOKUP($A39,'FE - Flux 2 - UBL'!$A50:$T488,13,FALSE))</f>
        <v> Value = VAT (UBL) Value = VA (CII)</v>
      </c>
      <c r="N39" s="159" t="str">
        <f>IF(VLOOKUP($A39,'FE - Flux 2 - UBL'!$A49:$T487,14,FALSE)=0,"",VLOOKUP($A39,'FE - Flux 2 - UBL'!$A49:$T487,14,FALSE))</f>
        <v/>
      </c>
      <c r="O39" s="95" t="str">
        <f>IF(VLOOKUP($A39,'FE - Flux 2 - UBL'!$A50:$T489,15,FALSE)=0,"",VLOOKUP($A39,'FE - Flux 2 - UBL'!$A50:$T489,15,FALSE))</f>
        <v/>
      </c>
      <c r="P39" s="95" t="str">
        <f>IF(VLOOKUP($A39,'FE - Flux 2 - UBL'!$A49:$T487,16,FALSE)=0,"",VLOOKUP($A39,'FE - Flux 2 - UBL'!$A49:$T487,16,FALSE))</f>
        <v/>
      </c>
      <c r="Q39" s="91" t="str">
        <f>IF(VLOOKUP($A39,'FE - Flux 2 - UBL'!$A49:$T487,17,FALSE)=0,"",VLOOKUP($A39,'FE - Flux 2 - UBL'!$A49:$T487,17,FALSE))</f>
        <v/>
      </c>
      <c r="R39" s="91" t="str">
        <f>IF(VLOOKUP($A39,'FE - Flux 2 - UBL'!$A49:$T487,18,FALSE)=0,"",VLOOKUP($A39,'FE - Flux 2 - UBL'!$A49:$T487,18,FALSE))</f>
        <v/>
      </c>
      <c r="S39" s="91" t="str">
        <f>IF(VLOOKUP($A39,'FE - Flux 2 - UBL'!$A49:$T487,19,FALSE)=0,"",VLOOKUP($A39,'FE - Flux 2 - UBL'!$A49:$T487,19,FALSE))</f>
        <v/>
      </c>
      <c r="T39" s="95" t="str">
        <f>IF(VLOOKUP($A39,'FE - Flux 2 - UBL'!$A49:$T487,20,FALSE)=0,"",VLOOKUP($A39,'FE - Flux 2 - UBL'!$A49:$T487,20,FALSE))</f>
        <v/>
      </c>
    </row>
    <row r="40" spans="1:20" ht="42">
      <c r="A40" s="89" t="s">
        <v>1081</v>
      </c>
      <c r="B40" s="91" t="str">
        <f>IF(VLOOKUP($A40,'FE - Flux 2 - UBL'!$A50:$T488,2,FALSE)=0,"",VLOOKUP($A40,'FE - Flux 2 - UBL'!$A50:$T488,2,FALSE))</f>
        <v> 0..1</v>
      </c>
      <c r="C40" s="91" t="str">
        <f>IF(VLOOKUP($A40,'FE - Flux 2 - UBL'!$A50:$T488,3,FALSE)=0,"",VLOOKUP($A40,'FE - Flux 2 - UBL'!$A50:$T488,3,FALSE))</f>
        <v> 0..1</v>
      </c>
      <c r="D40" s="91" t="str">
        <f>IF(VLOOKUP($A40,'FE - Flux 2 - UBL'!$A50:$T488,4,FALSE)=0,"",VLOOKUP($A40,'FE - Flux 2 - UBL'!$A50:$T488,4,FALSE))</f>
        <v> 0..1</v>
      </c>
      <c r="E40" s="23" t="str">
        <f>IF(VLOOKUP($A40,'FE - Flux 2 - UBL'!$A51:$T485,5,FALSE)=0,"",VLOOKUP($A40,'FE - Flux 2 - UBL'!$A51:$T485,5,FALSE))</f>
        <v> DELIVERY INFORMATION</v>
      </c>
      <c r="F40" s="209"/>
      <c r="G40" s="209"/>
      <c r="H40" s="209"/>
      <c r="I40" s="92" t="str">
        <f>IF(VLOOKUP($A40,'FE - Flux 2 - UBL'!$A51:$T489,9,FALSE)=0,"",VLOOKUP($A40,'FE - Flux 2 - UBL'!$A51:$T489,9,FALSE))</f>
        <v> /Invoice /CreditNote</v>
      </c>
      <c r="J40" s="92" t="str">
        <f>IF(VLOOKUP($A40,'FE - Flux 2 - UBL'!$A51:$T489,10,FALSE)=0,"",VLOOKUP($A40,'FE - Flux 2 - UBL'!$A51:$T489,10,FALSE))</f>
        <v> /cac:Delivery</v>
      </c>
      <c r="K40" s="91" t="str">
        <f>IF(VLOOKUP($A40,'FE - Flux 2 - UBL'!$A51:$T489,11,FALSE)=0,"",VLOOKUP($A40,'FE - Flux 2 - UBL'!$A51:$T489,11,FALSE))</f>
        <v/>
      </c>
      <c r="L40" s="93" t="str">
        <f>IF(VLOOKUP($A40,'FE - Flux 2 - UBL'!$A51:$T489,12,FALSE)=0,"",VLOOKUP($A40,'FE - Flux 2 - UBL'!$A51:$T489,12,FALSE))</f>
        <v/>
      </c>
      <c r="M40" s="186" t="str">
        <f>IF(VLOOKUP($A40,'FE - Flux 2 - UBL'!$A51:$T489,13,FALSE)=0,"",VLOOKUP($A40,'FE - Flux 2 - UBL'!$A51:$T489,13,FALSE))</f>
        <v/>
      </c>
      <c r="N40" s="159" t="str">
        <f>IF(VLOOKUP($A40,'FE - Flux 2 - UBL'!$A50:$T488,14,FALSE)=0,"",VLOOKUP($A40,'FE - Flux 2 - UBL'!$A50:$T488,14,FALSE))</f>
        <v/>
      </c>
      <c r="O40" s="95" t="str">
        <f>IF(VLOOKUP($A40,'FE - Flux 2 - UBL'!$A51:$T490,15,FALSE)=0,"",VLOOKUP($A40,'FE - Flux 2 - UBL'!$A51:$T490,15,FALSE))</f>
        <v> A group of business terms providing information about where and when invoiced goods and services are delivered.</v>
      </c>
      <c r="P40" s="95" t="str">
        <f>IF(VLOOKUP($A40,'FE - Flux 2 - UBL'!$A50:$T488,16,FALSE)=0,"",VLOOKUP($A40,'FE - Flux 2 - UBL'!$A50:$T488,16,FALSE))</f>
        <v/>
      </c>
      <c r="Q40" s="91" t="str">
        <f>IF(VLOOKUP($A40,'FE - Flux 2 - UBL'!$A50:$T488,17,FALSE)=0,"",VLOOKUP($A40,'FE - Flux 2 - UBL'!$A50:$T488,17,FALSE))</f>
        <v/>
      </c>
      <c r="R40" s="91" t="str">
        <f>IF(VLOOKUP($A40,'FE - Flux 2 - UBL'!$A50:$T488,18,FALSE)=0,"",VLOOKUP($A40,'FE - Flux 2 - UBL'!$A50:$T488,18,FALSE))</f>
        <v/>
      </c>
      <c r="S40" s="91" t="str">
        <f>IF(VLOOKUP($A40,'FE - Flux 2 - UBL'!$A50:$T488,19,FALSE)=0,"",VLOOKUP($A40,'FE - Flux 2 - UBL'!$A50:$T488,19,FALSE))</f>
        <v/>
      </c>
      <c r="T40" s="95" t="str">
        <f>IF(VLOOKUP($A40,'FE - Flux 2 - UBL'!$A50:$T488,20,FALSE)=0,"",VLOOKUP($A40,'FE - Flux 2 - UBL'!$A50:$T488,20,FALSE))</f>
        <v/>
      </c>
    </row>
    <row r="41" spans="1:20" ht="56">
      <c r="A41" s="97" t="s">
        <v>1099</v>
      </c>
      <c r="B41" s="91" t="str">
        <f>IF(VLOOKUP($A41,'FE - Flux 2 - UBL'!$A51:$T489,2,FALSE)=0,"",VLOOKUP($A41,'FE - Flux 2 - UBL'!$A51:$T489,2,FALSE))</f>
        <v> 0..1</v>
      </c>
      <c r="C41" s="91" t="str">
        <f>IF(VLOOKUP($A41,'FE - Flux 2 - UBL'!$A51:$T489,3,FALSE)=0,"",VLOOKUP($A41,'FE - Flux 2 - UBL'!$A51:$T489,3,FALSE))</f>
        <v> 0..1</v>
      </c>
      <c r="D41" s="91" t="str">
        <f>IF(VLOOKUP($A41,'FE - Flux 2 - UBL'!$A51:$T489,4,FALSE)=0,"",VLOOKUP($A41,'FE - Flux 2 - UBL'!$A51:$T489,4,FALSE))</f>
        <v> 0..1</v>
      </c>
      <c r="E41" s="26" t="str">
        <f>IF(VLOOKUP($A41,'FE - Flux 2 - UBL'!$A52:$T486,5,FALSE)=0,"",VLOOKUP($A41,'FE - Flux 2 - UBL'!$A52:$T486,5,FALSE))</f>
        <v/>
      </c>
      <c r="F41" s="99" t="str">
        <f>IF(VLOOKUP($A41,'FE - Flux 2 - UBL'!$A52:$T486,6,FALSE)=0,"",VLOOKUP($A41,'FE - Flux 2 - UBL'!$A52:$T486,6,FALSE))</f>
        <v> Effective delivery date</v>
      </c>
      <c r="G41" s="48"/>
      <c r="H41" s="134"/>
      <c r="I41" s="92" t="str">
        <f>IF(VLOOKUP($A41,'FE - Flux 2 - UBL'!$A52:$T490,9,FALSE)=0,"",VLOOKUP($A41,'FE - Flux 2 - UBL'!$A52:$T490,9,FALSE))</f>
        <v> /Invoice /CreditNote</v>
      </c>
      <c r="J41" s="92" t="str">
        <f>IF(VLOOKUP($A41,'FE - Flux 2 - UBL'!$A52:$T490,10,FALSE)=0,"",VLOOKUP($A41,'FE - Flux 2 - UBL'!$A52:$T490,10,FALSE))</f>
        <v> /cac:Delivery/cbc:ActualDeliveryDate</v>
      </c>
      <c r="K41" s="91" t="str">
        <f>IF(VLOOKUP($A41,'FE - Flux 2 - UBL'!$A52:$T490,11,FALSE)=0,"",VLOOKUP($A41,'FE - Flux 2 - UBL'!$A52:$T490,11,FALSE))</f>
        <v> DATE</v>
      </c>
      <c r="L41" s="93" t="str">
        <f>IF(VLOOKUP($A41,'FE - Flux 2 - UBL'!$A52:$T490,12,FALSE)=0,"",VLOOKUP($A41,'FE - Flux 2 - UBL'!$A52:$T490,12,FALSE))</f>
        <v> ISO</v>
      </c>
      <c r="M41" s="186" t="str">
        <f>IF(VLOOKUP($A41,'FE - Flux 2 - UBL'!$A52:$T490,13,FALSE)=0,"",VLOOKUP($A41,'FE - Flux 2 - UBL'!$A52:$T490,13,FALSE))</f>
        <v> YYYY-MM-DD (UBL format) YYYYMMDD (CII format)</v>
      </c>
      <c r="N41" s="159" t="str">
        <f>IF(VLOOKUP($A41,'FE - Flux 2 - UBL'!$A51:$T489,14,FALSE)=0,"",VLOOKUP($A41,'FE - Flux 2 - UBL'!$A51:$T489,14,FALSE))</f>
        <v/>
      </c>
      <c r="O41" s="95" t="str">
        <f>IF(VLOOKUP($A41,'FE - Flux 2 - UBL'!$A52:$T491,15,FALSE)=0,"",VLOOKUP($A41,'FE - Flux 2 - UBL'!$A52:$T491,15,FALSE))</f>
        <v> Date on which delivery is made.</v>
      </c>
      <c r="P41" s="95" t="str">
        <f>IF(VLOOKUP($A41,'FE - Flux 2 - UBL'!$A51:$T489,16,FALSE)=0,"",VLOOKUP($A41,'FE - Flux 2 - UBL'!$A51:$T489,16,FALSE))</f>
        <v/>
      </c>
      <c r="Q41" s="91" t="str">
        <f>IF(VLOOKUP($A41,'FE - Flux 2 - UBL'!$A51:$T489,17,FALSE)=0,"",VLOOKUP($A41,'FE - Flux 2 - UBL'!$A51:$T489,17,FALSE))</f>
        <v> G1.09 G1.36 G1.39 G6.11</v>
      </c>
      <c r="R41" s="91" t="str">
        <f>IF(VLOOKUP($A41,'FE - Flux 2 - UBL'!$A51:$T489,18,FALSE)=0,"",VLOOKUP($A41,'FE - Flux 2 - UBL'!$A51:$T489,18,FALSE))</f>
        <v/>
      </c>
      <c r="S41" s="91" t="str">
        <f>IF(VLOOKUP($A41,'FE - Flux 2 - UBL'!$A51:$T489,19,FALSE)=0,"",VLOOKUP($A41,'FE - Flux 2 - UBL'!$A51:$T489,19,FALSE))</f>
        <v/>
      </c>
      <c r="T41" s="95" t="str">
        <f>IF(VLOOKUP($A41,'FE - Flux 2 - UBL'!$A51:$T489,20,FALSE)=0,"",VLOOKUP($A41,'FE - Flux 2 - UBL'!$A51:$T489,20,FALSE))</f>
        <v/>
      </c>
    </row>
    <row r="42" spans="1:20" ht="28">
      <c r="A42" s="89" t="s">
        <v>1104</v>
      </c>
      <c r="B42" s="91" t="str">
        <f>IF(VLOOKUP($A42,'FE - Flux 2 - UBL'!$A52:$T490,2,FALSE)=0,"",VLOOKUP($A42,'FE - Flux 2 - UBL'!$A52:$T490,2,FALSE))</f>
        <v>0..1</v>
      </c>
      <c r="C42" s="91" t="str">
        <f>IF(VLOOKUP($A42,'FE - Flux 2 - UBL'!$A52:$T490,3,FALSE)=0,"",VLOOKUP($A42,'FE - Flux 2 - UBL'!$A52:$T490,3,FALSE))</f>
        <v> 0..1</v>
      </c>
      <c r="D42" s="91" t="str">
        <f>IF(VLOOKUP($A42,'FE - Flux 2 - UBL'!$A52:$T490,4,FALSE)=0,"",VLOOKUP($A42,'FE - Flux 2 - UBL'!$A52:$T490,4,FALSE))</f>
        <v> 0..1</v>
      </c>
      <c r="E42" s="27" t="str">
        <f>IF(VLOOKUP($A42,'FE - Flux 2 - UBL'!$A53:$T487,5,FALSE)=0,"",VLOOKUP($A42,'FE - Flux 2 - UBL'!$A53:$T487,5,FALSE))</f>
        <v> BILLING PERIOD</v>
      </c>
      <c r="F42" s="209"/>
      <c r="G42" s="209"/>
      <c r="H42" s="209"/>
      <c r="I42" s="92" t="str">
        <f>IF(VLOOKUP($A42,'FE - Flux 2 - UBL'!$A53:$T491,9,FALSE)=0,"",VLOOKUP($A42,'FE - Flux 2 - UBL'!$A53:$T491,9,FALSE))</f>
        <v> /Invoice /CreditNote</v>
      </c>
      <c r="J42" s="92" t="str">
        <f>IF(VLOOKUP($A42,'FE - Flux 2 - UBL'!$A53:$T491,10,FALSE)=0,"",VLOOKUP($A42,'FE - Flux 2 - UBL'!$A53:$T491,10,FALSE))</f>
        <v> /cac:InvoicePeriod</v>
      </c>
      <c r="K42" s="91" t="str">
        <f>IF(VLOOKUP($A42,'FE - Flux 2 - UBL'!$A53:$T491,11,FALSE)=0,"",VLOOKUP($A42,'FE - Flux 2 - UBL'!$A53:$T491,11,FALSE))</f>
        <v/>
      </c>
      <c r="L42" s="93" t="str">
        <f>IF(VLOOKUP($A42,'FE - Flux 2 - UBL'!$A53:$T491,12,FALSE)=0,"",VLOOKUP($A42,'FE - Flux 2 - UBL'!$A53:$T491,12,FALSE))</f>
        <v/>
      </c>
      <c r="M42" s="186" t="str">
        <f>IF(VLOOKUP($A42,'FE - Flux 2 - UBL'!$A53:$T491,13,FALSE)=0,"",VLOOKUP($A42,'FE - Flux 2 - UBL'!$A53:$T491,13,FALSE))</f>
        <v/>
      </c>
      <c r="N42" s="159" t="str">
        <f>IF(VLOOKUP($A42,'FE - Flux 2 - UBL'!$A52:$T490,14,FALSE)=0,"",VLOOKUP($A42,'FE - Flux 2 - UBL'!$A52:$T490,14,FALSE))</f>
        <v/>
      </c>
      <c r="O42" s="95" t="str">
        <f>IF(VLOOKUP($A42,'FE - Flux 2 - UBL'!$A53:$T492,15,FALSE)=0,"",VLOOKUP($A42,'FE - Flux 2 - UBL'!$A53:$T492,15,FALSE))</f>
        <v> A group of business terms providing information about the billing period.</v>
      </c>
      <c r="P42" s="95" t="str">
        <f>IF(VLOOKUP($A42,'FE - Flux 2 - UBL'!$A52:$T490,16,FALSE)=0,"",VLOOKUP($A42,'FE - Flux 2 - UBL'!$A52:$T490,16,FALSE))</f>
        <v> Used to indicate when the period covered by the Invoice begins and when it ends.</v>
      </c>
      <c r="Q42" s="91" t="str">
        <f>IF(VLOOKUP($A42,'FE - Flux 2 - UBL'!$A52:$T490,17,FALSE)=0,"",VLOOKUP($A42,'FE - Flux 2 - UBL'!$A52:$T490,17,FALSE))</f>
        <v> G6.11</v>
      </c>
      <c r="R42" s="91" t="str">
        <f>IF(VLOOKUP($A42,'FE - Flux 2 - UBL'!$A52:$T490,18,FALSE)=0,"",VLOOKUP($A42,'FE - Flux 2 - UBL'!$A52:$T490,18,FALSE))</f>
        <v/>
      </c>
      <c r="S42" s="91" t="str">
        <f>IF(VLOOKUP($A42,'FE - Flux 2 - UBL'!$A52:$T490,19,FALSE)=0,"",VLOOKUP($A42,'FE - Flux 2 - UBL'!$A52:$T490,19,FALSE))</f>
        <v/>
      </c>
      <c r="T42" s="95" t="str">
        <f>IF(VLOOKUP($A42,'FE - Flux 2 - UBL'!$A52:$T490,20,FALSE)=0,"",VLOOKUP($A42,'FE - Flux 2 - UBL'!$A52:$T490,20,FALSE))</f>
        <v/>
      </c>
    </row>
    <row r="43" spans="1:20" ht="56">
      <c r="A43" s="97" t="s">
        <v>1109</v>
      </c>
      <c r="B43" s="91" t="str">
        <f>IF(VLOOKUP($A43,'FE - Flux 2 - UBL'!$A53:$T491,2,FALSE)=0,"",VLOOKUP($A43,'FE - Flux 2 - UBL'!$A53:$T491,2,FALSE))</f>
        <v> 0..1</v>
      </c>
      <c r="C43" s="91" t="str">
        <f>IF(VLOOKUP($A43,'FE - Flux 2 - UBL'!$A53:$T491,3,FALSE)=0,"",VLOOKUP($A43,'FE - Flux 2 - UBL'!$A53:$T491,3,FALSE))</f>
        <v> 0..1</v>
      </c>
      <c r="D43" s="91" t="str">
        <f>IF(VLOOKUP($A43,'FE - Flux 2 - UBL'!$A53:$T491,4,FALSE)=0,"",VLOOKUP($A43,'FE - Flux 2 - UBL'!$A53:$T491,4,FALSE))</f>
        <v> 0..1</v>
      </c>
      <c r="E43" s="26" t="str">
        <f>IF(VLOOKUP($A43,'FE - Flux 2 - UBL'!$A54:$T488,5,FALSE)=0,"",VLOOKUP($A43,'FE - Flux 2 - UBL'!$A54:$T488,5,FALSE))</f>
        <v/>
      </c>
      <c r="F43" s="99" t="str">
        <f>IF(VLOOKUP($A43,'FE - Flux 2 - UBL'!$A54:$T488,6,FALSE)=0,"",VLOOKUP($A43,'FE - Flux 2 - UBL'!$A54:$T488,6,FALSE))</f>
        <v> Billing period start date</v>
      </c>
      <c r="G43" s="133"/>
      <c r="H43" s="134"/>
      <c r="I43" s="92" t="str">
        <f>IF(VLOOKUP($A43,'FE - Flux 2 - UBL'!$A54:$T492,9,FALSE)=0,"",VLOOKUP($A43,'FE - Flux 2 - UBL'!$A54:$T492,9,FALSE))</f>
        <v> /Invoice /CreditNote</v>
      </c>
      <c r="J43" s="92" t="str">
        <f>IF(VLOOKUP($A43,'FE - Flux 2 - UBL'!$A54:$T492,10,FALSE)=0,"",VLOOKUP($A43,'FE - Flux 2 - UBL'!$A54:$T492,10,FALSE))</f>
        <v> /cac:InvoicePeriod/cbc:StartDate</v>
      </c>
      <c r="K43" s="91" t="str">
        <f>IF(VLOOKUP($A43,'FE - Flux 2 - UBL'!$A54:$T492,11,FALSE)=0,"",VLOOKUP($A43,'FE - Flux 2 - UBL'!$A54:$T492,11,FALSE))</f>
        <v> DATE</v>
      </c>
      <c r="L43" s="93" t="str">
        <f>IF(VLOOKUP($A43,'FE - Flux 2 - UBL'!$A54:$T492,12,FALSE)=0,"",VLOOKUP($A43,'FE - Flux 2 - UBL'!$A54:$T492,12,FALSE))</f>
        <v> ISO</v>
      </c>
      <c r="M43" s="186" t="str">
        <f>IF(VLOOKUP($A43,'FE - Flux 2 - UBL'!$A54:$T492,13,FALSE)=0,"",VLOOKUP($A43,'FE - Flux 2 - UBL'!$A54:$T492,13,FALSE))</f>
        <v> YYYY-MM-DD (UBL format) YYYYMMDD (CII format)</v>
      </c>
      <c r="N43" s="159" t="str">
        <f>IF(VLOOKUP($A43,'FE - Flux 2 - UBL'!$A53:$T491,14,FALSE)=0,"",VLOOKUP($A43,'FE - Flux 2 - UBL'!$A53:$T491,14,FALSE))</f>
        <v/>
      </c>
      <c r="O43" s="95" t="str">
        <f>IF(VLOOKUP($A43,'FE - Flux 2 - UBL'!$A54:$T493,15,FALSE)=0,"",VLOOKUP($A43,'FE - Flux 2 - UBL'!$A54:$T493,15,FALSE))</f>
        <v> Date the billing period begins.</v>
      </c>
      <c r="P43" s="95" t="str">
        <f>IF(VLOOKUP($A43,'FE - Flux 2 - UBL'!$A53:$T491,16,FALSE)=0,"",VLOOKUP($A43,'FE - Flux 2 - UBL'!$A53:$T491,16,FALSE))</f>
        <v> This date corresponds to the first day of the period.</v>
      </c>
      <c r="Q43" s="91" t="str">
        <f>IF(VLOOKUP($A43,'FE - Flux 2 - UBL'!$A53:$T491,17,FALSE)=0,"",VLOOKUP($A43,'FE - Flux 2 - UBL'!$A53:$T491,17,FALSE))</f>
        <v> G1.09 G1.36 G6.11</v>
      </c>
      <c r="R43" s="91" t="str">
        <f>IF(VLOOKUP($A43,'FE - Flux 2 - UBL'!$A53:$T491,18,FALSE)=0,"",VLOOKUP($A43,'FE - Flux 2 - UBL'!$A53:$T491,18,FALSE))</f>
        <v/>
      </c>
      <c r="S43" s="91" t="str">
        <f>IF(VLOOKUP($A43,'FE - Flux 2 - UBL'!$A53:$T491,19,FALSE)=0,"",VLOOKUP($A43,'FE - Flux 2 - UBL'!$A53:$T491,19,FALSE))</f>
        <v> BR-CO-19</v>
      </c>
      <c r="T43" s="95" t="str">
        <f>IF(VLOOKUP($A43,'FE - Flux 2 - UBL'!$A53:$T491,20,FALSE)=0,"",VLOOKUP($A43,'FE - Flux 2 - UBL'!$A53:$T491,20,FALSE))</f>
        <v/>
      </c>
    </row>
    <row r="44" spans="1:20" ht="56">
      <c r="A44" s="97" t="s">
        <v>1116</v>
      </c>
      <c r="B44" s="91" t="str">
        <f>IF(VLOOKUP($A44,'FE - Flux 2 - UBL'!$A54:$T492,2,FALSE)=0,"",VLOOKUP($A44,'FE - Flux 2 - UBL'!$A54:$T492,2,FALSE))</f>
        <v> 0..1</v>
      </c>
      <c r="C44" s="91" t="str">
        <f>IF(VLOOKUP($A44,'FE - Flux 2 - UBL'!$A54:$T492,3,FALSE)=0,"",VLOOKUP($A44,'FE - Flux 2 - UBL'!$A54:$T492,3,FALSE))</f>
        <v> 0..1</v>
      </c>
      <c r="D44" s="91" t="str">
        <f>IF(VLOOKUP($A44,'FE - Flux 2 - UBL'!$A54:$T492,4,FALSE)=0,"",VLOOKUP($A44,'FE - Flux 2 - UBL'!$A54:$T492,4,FALSE))</f>
        <v> 0..1</v>
      </c>
      <c r="E44" s="26" t="str">
        <f>IF(VLOOKUP($A44,'FE - Flux 2 - UBL'!$A55:$T489,5,FALSE)=0,"",VLOOKUP($A44,'FE - Flux 2 - UBL'!$A55:$T489,5,FALSE))</f>
        <v/>
      </c>
      <c r="F44" s="99" t="str">
        <f>IF(VLOOKUP($A44,'FE - Flux 2 - UBL'!$A55:$T489,6,FALSE)=0,"",VLOOKUP($A44,'FE - Flux 2 - UBL'!$A55:$T489,6,FALSE))</f>
        <v> Billing period end date</v>
      </c>
      <c r="G44" s="133"/>
      <c r="H44" s="134"/>
      <c r="I44" s="92" t="str">
        <f>IF(VLOOKUP($A44,'FE - Flux 2 - UBL'!$A55:$T493,9,FALSE)=0,"",VLOOKUP($A44,'FE - Flux 2 - UBL'!$A55:$T493,9,FALSE))</f>
        <v> /Invoice /CreditNote</v>
      </c>
      <c r="J44" s="92" t="str">
        <f>IF(VLOOKUP($A44,'FE - Flux 2 - UBL'!$A55:$T493,10,FALSE)=0,"",VLOOKUP($A44,'FE - Flux 2 - UBL'!$A55:$T493,10,FALSE))</f>
        <v> /cac:InvoicePeriod/cbc:EndDate</v>
      </c>
      <c r="K44" s="91" t="str">
        <f>IF(VLOOKUP($A44,'FE - Flux 2 - UBL'!$A55:$T493,11,FALSE)=0,"",VLOOKUP($A44,'FE - Flux 2 - UBL'!$A55:$T493,11,FALSE))</f>
        <v> DATE</v>
      </c>
      <c r="L44" s="93" t="str">
        <f>IF(VLOOKUP($A44,'FE - Flux 2 - UBL'!$A55:$T493,12,FALSE)=0,"",VLOOKUP($A44,'FE - Flux 2 - UBL'!$A55:$T493,12,FALSE))</f>
        <v> ISO</v>
      </c>
      <c r="M44" s="186" t="str">
        <f>IF(VLOOKUP($A44,'FE - Flux 2 - UBL'!$A55:$T493,13,FALSE)=0,"",VLOOKUP($A44,'FE - Flux 2 - UBL'!$A55:$T493,13,FALSE))</f>
        <v>YYYY-MM-DD (UBL format) YYYYMMDD (CII format)</v>
      </c>
      <c r="N44" s="159" t="str">
        <f>IF(VLOOKUP($A44,'FE - Flux 2 - UBL'!$A54:$T492,14,FALSE)=0,"",VLOOKUP($A44,'FE - Flux 2 - UBL'!$A54:$T492,14,FALSE))</f>
        <v/>
      </c>
      <c r="O44" s="95" t="str">
        <f>IF(VLOOKUP($A44,'FE - Flux 2 - UBL'!$A55:$T494,15,FALSE)=0,"",VLOOKUP($A44,'FE - Flux 2 - UBL'!$A55:$T494,15,FALSE))</f>
        <v> Date the billing period ends.</v>
      </c>
      <c r="P44" s="95" t="str">
        <f>IF(VLOOKUP($A44,'FE - Flux 2 - UBL'!$A54:$T492,16,FALSE)=0,"",VLOOKUP($A44,'FE - Flux 2 - UBL'!$A54:$T492,16,FALSE))</f>
        <v> This date corresponds to the last day of the period.</v>
      </c>
      <c r="Q44" s="91" t="str">
        <f>IF(VLOOKUP($A44,'FE - Flux 2 - UBL'!$A54:$T492,17,FALSE)=0,"",VLOOKUP($A44,'FE - Flux 2 - UBL'!$A54:$T492,17,FALSE))</f>
        <v> G1.09 G1.36 G6.11</v>
      </c>
      <c r="R44" s="91" t="str">
        <f>IF(VLOOKUP($A44,'FE - Flux 2 - UBL'!$A54:$T492,18,FALSE)=0,"",VLOOKUP($A44,'FE - Flux 2 - UBL'!$A54:$T492,18,FALSE))</f>
        <v/>
      </c>
      <c r="S44" s="91" t="str">
        <f>IF(VLOOKUP($A44,'FE - Flux 2 - UBL'!$A54:$T492,19,FALSE)=0,"",VLOOKUP($A44,'FE - Flux 2 - UBL'!$A54:$T492,19,FALSE))</f>
        <v> BR-29 BR-CO-19</v>
      </c>
      <c r="T44" s="95" t="str">
        <f>IF(VLOOKUP($A44,'FE - Flux 2 - UBL'!$A54:$T492,20,FALSE)=0,"",VLOOKUP($A44,'FE - Flux 2 - UBL'!$A54:$T492,20,FALSE))</f>
        <v/>
      </c>
    </row>
    <row r="45" spans="1:20" ht="42">
      <c r="A45" s="89" t="s">
        <v>1122</v>
      </c>
      <c r="B45" s="91" t="str">
        <f>IF(VLOOKUP($A45,'FE - Flux 2 - UBL'!$A55:$T493,2,FALSE)=0,"",VLOOKUP($A45,'FE - Flux 2 - UBL'!$A55:$T493,2,FALSE))</f>
        <v> 0..1</v>
      </c>
      <c r="C45" s="91" t="str">
        <f>IF(VLOOKUP($A45,'FE - Flux 2 - UBL'!$A55:$T493,3,FALSE)=0,"",VLOOKUP($A45,'FE - Flux 2 - UBL'!$A55:$T493,3,FALSE))</f>
        <v> 0..1</v>
      </c>
      <c r="D45" s="91" t="str">
        <f>IF(VLOOKUP($A45,'FE - Flux 2 - UBL'!$A55:$T493,4,FALSE)=0,"",VLOOKUP($A45,'FE - Flux 2 - UBL'!$A55:$T493,4,FALSE))</f>
        <v> 0..1</v>
      </c>
      <c r="E45" s="23" t="str">
        <f>IF(VLOOKUP($A45,'FE - Flux 2 - UBL'!$A56:$T490,5,FALSE)=0,"",VLOOKUP($A45,'FE - Flux 2 - UBL'!$A56:$T490,5,FALSE))</f>
        <v> DELIVERY ADDRESS</v>
      </c>
      <c r="F45" s="209"/>
      <c r="G45" s="209"/>
      <c r="H45" s="209"/>
      <c r="I45" s="92" t="str">
        <f>IF(VLOOKUP($A45,'FE - Flux 2 - UBL'!$A56:$T494,9,FALSE)=0,"",VLOOKUP($A45,'FE - Flux 2 - UBL'!$A56:$T494,9,FALSE))</f>
        <v> /Invoice /CreditNote</v>
      </c>
      <c r="J45" s="92" t="str">
        <f>IF(VLOOKUP($A45,'FE - Flux 2 - UBL'!$A56:$T494,10,FALSE)=0,"",VLOOKUP($A45,'FE - Flux 2 - UBL'!$A56:$T494,10,FALSE))</f>
        <v> /cac:Delivery/cac:DeliveryLocation/cac:Address</v>
      </c>
      <c r="K45" s="91" t="str">
        <f>IF(VLOOKUP($A45,'FE - Flux 2 - UBL'!$A56:$T494,11,FALSE)=0,"",VLOOKUP($A45,'FE - Flux 2 - UBL'!$A56:$T494,11,FALSE))</f>
        <v/>
      </c>
      <c r="L45" s="93" t="str">
        <f>IF(VLOOKUP($A45,'FE - Flux 2 - UBL'!$A56:$T494,12,FALSE)=0,"",VLOOKUP($A45,'FE - Flux 2 - UBL'!$A56:$T494,12,FALSE))</f>
        <v/>
      </c>
      <c r="M45" s="186" t="str">
        <f>IF(VLOOKUP($A45,'FE - Flux 2 - UBL'!$A56:$T494,13,FALSE)=0,"",VLOOKUP($A45,'FE - Flux 2 - UBL'!$A56:$T494,13,FALSE))</f>
        <v/>
      </c>
      <c r="N45" s="159" t="str">
        <f>IF(VLOOKUP($A45,'FE - Flux 2 - UBL'!$A55:$T493,14,FALSE)=0,"",VLOOKUP($A45,'FE - Flux 2 - UBL'!$A55:$T493,14,FALSE))</f>
        <v/>
      </c>
      <c r="O45" s="95" t="str">
        <f>IF(VLOOKUP($A45,'FE - Flux 2 - UBL'!$A56:$T495,15,FALSE)=0,"",VLOOKUP($A45,'FE - Flux 2 - UBL'!$A56:$T495,15,FALSE))</f>
        <v> A group of business terms providing information about the address to which invoiced goods and services have been or are being delivered.</v>
      </c>
      <c r="P45" s="95" t="str">
        <f>IF(VLOOKUP($A45,'FE - Flux 2 - UBL'!$A55:$T493,16,FALSE)=0,"",VLOOKUP($A45,'FE - Flux 2 - UBL'!$A55:$T493,16,FALSE))</f>
        <v> In the case of collection, the address of the place of delivery is the collection address. Relevant elements of the address must be completed to comply with legal requirements.</v>
      </c>
      <c r="Q45" s="91" t="str">
        <f>IF(VLOOKUP($A45,'FE - Flux 2 - UBL'!$A55:$T493,17,FALSE)=0,"",VLOOKUP($A45,'FE - Flux 2 - UBL'!$A55:$T493,17,FALSE))</f>
        <v> G6.16</v>
      </c>
      <c r="R45" s="91" t="str">
        <f>IF(VLOOKUP($A45,'FE - Flux 2 - UBL'!$A55:$T493,18,FALSE)=0,"",VLOOKUP($A45,'FE - Flux 2 - UBL'!$A55:$T493,18,FALSE))</f>
        <v/>
      </c>
      <c r="S45" s="91" t="str">
        <f>IF(VLOOKUP($A45,'FE - Flux 2 - UBL'!$A55:$T493,19,FALSE)=0,"",VLOOKUP($A45,'FE - Flux 2 - UBL'!$A55:$T493,19,FALSE))</f>
        <v/>
      </c>
      <c r="T45" s="95" t="str">
        <f>IF(VLOOKUP($A45,'FE - Flux 2 - UBL'!$A55:$T493,20,FALSE)=0,"",VLOOKUP($A45,'FE - Flux 2 - UBL'!$A55:$T493,20,FALSE))</f>
        <v/>
      </c>
    </row>
    <row r="46" spans="1:20" ht="28">
      <c r="A46" s="97" t="s">
        <v>1128</v>
      </c>
      <c r="B46" s="91" t="str">
        <f>IF(VLOOKUP($A46,'FE - Flux 2 - UBL'!$A56:$T494,2,FALSE)=0,"",VLOOKUP($A46,'FE - Flux 2 - UBL'!$A56:$T494,2,FALSE))</f>
        <v> 0..1</v>
      </c>
      <c r="C46" s="91" t="str">
        <f>IF(VLOOKUP($A46,'FE - Flux 2 - UBL'!$A56:$T494,3,FALSE)=0,"",VLOOKUP($A46,'FE - Flux 2 - UBL'!$A56:$T494,3,FALSE))</f>
        <v> 0..1</v>
      </c>
      <c r="D46" s="91" t="str">
        <f>IF(VLOOKUP($A46,'FE - Flux 2 - UBL'!$A56:$T494,4,FALSE)=0,"",VLOOKUP($A46,'FE - Flux 2 - UBL'!$A56:$T494,4,FALSE))</f>
        <v> 0..1</v>
      </c>
      <c r="E46" s="26" t="str">
        <f>IF(VLOOKUP($A46,'FE - Flux 2 - UBL'!$A57:$T491,5,FALSE)=0,"",VLOOKUP($A46,'FE - Flux 2 - UBL'!$A57:$T491,5,FALSE))</f>
        <v/>
      </c>
      <c r="F46" s="99" t="str">
        <f>IF(VLOOKUP($A46,'FE - Flux 2 - UBL'!$A57:$T491,6,FALSE)=0,"",VLOOKUP($A46,'FE - Flux 2 - UBL'!$A57:$T491,6,FALSE))</f>
        <v> Delivery address - Line 1</v>
      </c>
      <c r="G46" s="133"/>
      <c r="H46" s="134"/>
      <c r="I46" s="92" t="str">
        <f>IF(VLOOKUP($A46,'FE - Flux 2 - UBL'!$A57:$T495,9,FALSE)=0,"",VLOOKUP($A46,'FE - Flux 2 - UBL'!$A57:$T495,9,FALSE))</f>
        <v> /Invoice /CreditNote</v>
      </c>
      <c r="J46" s="92" t="str">
        <f>IF(VLOOKUP($A46,'FE - Flux 2 - UBL'!$A57:$T495,10,FALSE)=0,"",VLOOKUP($A46,'FE - Flux 2 - UBL'!$A57:$T495,10,FALSE))</f>
        <v> /cac:Delivery/cac:DeliveryLocation/cac:Address/cbc:StreetName</v>
      </c>
      <c r="K46" s="91" t="str">
        <f>IF(VLOOKUP($A46,'FE - Flux 2 - UBL'!$A57:$T495,11,FALSE)=0,"",VLOOKUP($A46,'FE - Flux 2 - UBL'!$A57:$T495,11,FALSE))</f>
        <v> TEXT</v>
      </c>
      <c r="L46" s="93">
        <f>IF(VLOOKUP($A46,'FE - Flux 2 - UBL'!$A57:$T495,12,FALSE)=0,"",VLOOKUP($A46,'FE - Flux 2 - UBL'!$A57:$T495,12,FALSE))</f>
        <v>255</v>
      </c>
      <c r="M46" s="186" t="str">
        <f>IF(VLOOKUP($A46,'FE - Flux 2 - UBL'!$A57:$T495,13,FALSE)=0,"",VLOOKUP($A46,'FE - Flux 2 - UBL'!$A57:$T495,13,FALSE))</f>
        <v/>
      </c>
      <c r="N46" s="159" t="str">
        <f>IF(VLOOKUP($A46,'FE - Flux 2 - UBL'!$A56:$T494,14,FALSE)=0,"",VLOOKUP($A46,'FE - Flux 2 - UBL'!$A56:$T494,14,FALSE))</f>
        <v/>
      </c>
      <c r="O46" s="95" t="str">
        <f>IF(VLOOKUP($A46,'FE - Flux 2 - UBL'!$A57:$T496,15,FALSE)=0,"",VLOOKUP($A46,'FE - Flux 2 - UBL'!$A57:$T496,15,FALSE))</f>
        <v>Main line of an address.</v>
      </c>
      <c r="P46" s="95" t="str">
        <f>IF(VLOOKUP($A46,'FE - Flux 2 - UBL'!$A56:$T494,16,FALSE)=0,"",VLOOKUP($A46,'FE - Flux 2 - UBL'!$A56:$T494,16,FALSE))</f>
        <v> This is generally the name and number of the street or post office box.</v>
      </c>
      <c r="Q46" s="91" t="str">
        <f>IF(VLOOKUP($A46,'FE - Flux 2 - UBL'!$A56:$T494,17,FALSE)=0,"",VLOOKUP($A46,'FE - Flux 2 - UBL'!$A56:$T494,17,FALSE))</f>
        <v/>
      </c>
      <c r="R46" s="91" t="str">
        <f>IF(VLOOKUP($A46,'FE - Flux 2 - UBL'!$A56:$T494,18,FALSE)=0,"",VLOOKUP($A46,'FE - Flux 2 - UBL'!$A56:$T494,18,FALSE))</f>
        <v/>
      </c>
      <c r="S46" s="91" t="str">
        <f>IF(VLOOKUP($A46,'FE - Flux 2 - UBL'!$A56:$T494,19,FALSE)=0,"",VLOOKUP($A46,'FE - Flux 2 - UBL'!$A56:$T494,19,FALSE))</f>
        <v/>
      </c>
      <c r="T46" s="95" t="str">
        <f>IF(VLOOKUP($A46,'FE - Flux 2 - UBL'!$A56:$T494,20,FALSE)=0,"",VLOOKUP($A46,'FE - Flux 2 - UBL'!$A56:$T494,20,FALSE))</f>
        <v/>
      </c>
    </row>
    <row r="47" spans="1:20" ht="28">
      <c r="A47" s="97" t="s">
        <v>1132</v>
      </c>
      <c r="B47" s="91" t="str">
        <f>IF(VLOOKUP($A47,'FE - Flux 2 - UBL'!$A57:$T495,2,FALSE)=0,"",VLOOKUP($A47,'FE - Flux 2 - UBL'!$A57:$T495,2,FALSE))</f>
        <v> 0..1</v>
      </c>
      <c r="C47" s="91" t="str">
        <f>IF(VLOOKUP($A47,'FE - Flux 2 - UBL'!$A57:$T495,3,FALSE)=0,"",VLOOKUP($A47,'FE - Flux 2 - UBL'!$A57:$T495,3,FALSE))</f>
        <v> 0..1</v>
      </c>
      <c r="D47" s="91" t="str">
        <f>IF(VLOOKUP($A47,'FE - Flux 2 - UBL'!$A57:$T495,4,FALSE)=0,"",VLOOKUP($A47,'FE - Flux 2 - UBL'!$A57:$T495,4,FALSE))</f>
        <v> 0..1</v>
      </c>
      <c r="E47" s="26" t="str">
        <f>IF(VLOOKUP($A47,'FE - Flux 2 - UBL'!$A58:$T492,5,FALSE)=0,"",VLOOKUP($A47,'FE - Flux 2 - UBL'!$A58:$T492,5,FALSE))</f>
        <v/>
      </c>
      <c r="F47" s="99" t="str">
        <f>IF(VLOOKUP($A47,'FE - Flux 2 - UBL'!$A58:$T492,6,FALSE)=0,"",VLOOKUP($A47,'FE - Flux 2 - UBL'!$A58:$T492,6,FALSE))</f>
        <v> Delivery address - Line 2</v>
      </c>
      <c r="G47" s="133"/>
      <c r="H47" s="134"/>
      <c r="I47" s="92" t="str">
        <f>IF(VLOOKUP($A47,'FE - Flux 2 - UBL'!$A58:$T496,9,FALSE)=0,"",VLOOKUP($A47,'FE - Flux 2 - UBL'!$A58:$T496,9,FALSE))</f>
        <v> /Invoice /CreditNote</v>
      </c>
      <c r="J47" s="92" t="str">
        <f>IF(VLOOKUP($A47,'FE - Flux 2 - UBL'!$A58:$T496,10,FALSE)=0,"",VLOOKUP($A47,'FE - Flux 2 - UBL'!$A58:$T496,10,FALSE))</f>
        <v> /cac:Delivery/cac:DeliveryLocation/cac:Address/cbc:AdditionalStreetName</v>
      </c>
      <c r="K47" s="91" t="str">
        <f>IF(VLOOKUP($A47,'FE - Flux 2 - UBL'!$A58:$T496,11,FALSE)=0,"",VLOOKUP($A47,'FE - Flux 2 - UBL'!$A58:$T496,11,FALSE))</f>
        <v> TEXT</v>
      </c>
      <c r="L47" s="93">
        <f>IF(VLOOKUP($A47,'FE - Flux 2 - UBL'!$A58:$T496,12,FALSE)=0,"",VLOOKUP($A47,'FE - Flux 2 - UBL'!$A58:$T496,12,FALSE))</f>
        <v>255</v>
      </c>
      <c r="M47" s="186" t="str">
        <f>IF(VLOOKUP($A47,'FE - Flux 2 - UBL'!$A58:$T496,13,FALSE)=0,"",VLOOKUP($A47,'FE - Flux 2 - UBL'!$A58:$T496,13,FALSE))</f>
        <v/>
      </c>
      <c r="N47" s="159" t="str">
        <f>IF(VLOOKUP($A47,'FE - Flux 2 - UBL'!$A57:$T495,14,FALSE)=0,"",VLOOKUP($A47,'FE - Flux 2 - UBL'!$A57:$T495,14,FALSE))</f>
        <v/>
      </c>
      <c r="O47" s="95" t="str">
        <f>IF(VLOOKUP($A47,'FE - Flux 2 - UBL'!$A58:$T497,15,FALSE)=0,"",VLOOKUP($A47,'FE - Flux 2 - UBL'!$A58:$T497,15,FALSE))</f>
        <v> Additional line of an address, which can be used to provide details and supplement the main line.</v>
      </c>
      <c r="P47" s="95" t="str">
        <f>IF(VLOOKUP($A47,'FE - Flux 2 - UBL'!$A57:$T495,16,FALSE)=0,"",VLOOKUP($A47,'FE - Flux 2 - UBL'!$A57:$T495,16,FALSE))</f>
        <v/>
      </c>
      <c r="Q47" s="91" t="str">
        <f>IF(VLOOKUP($A47,'FE - Flux 2 - UBL'!$A57:$T495,17,FALSE)=0,"",VLOOKUP($A47,'FE - Flux 2 - UBL'!$A57:$T495,17,FALSE))</f>
        <v/>
      </c>
      <c r="R47" s="91" t="str">
        <f>IF(VLOOKUP($A47,'FE - Flux 2 - UBL'!$A57:$T495,18,FALSE)=0,"",VLOOKUP($A47,'FE - Flux 2 - UBL'!$A57:$T495,18,FALSE))</f>
        <v/>
      </c>
      <c r="S47" s="91" t="str">
        <f>IF(VLOOKUP($A47,'FE - Flux 2 - UBL'!$A57:$T495,19,FALSE)=0,"",VLOOKUP($A47,'FE - Flux 2 - UBL'!$A57:$T495,19,FALSE))</f>
        <v/>
      </c>
      <c r="T47" s="95" t="str">
        <f>IF(VLOOKUP($A47,'FE - Flux 2 - UBL'!$A57:$T495,20,FALSE)=0,"",VLOOKUP($A47,'FE - Flux 2 - UBL'!$A57:$T495,20,FALSE))</f>
        <v/>
      </c>
    </row>
    <row r="48" spans="1:20" ht="28">
      <c r="A48" s="97" t="s">
        <v>1135</v>
      </c>
      <c r="B48" s="91" t="str">
        <f>IF(VLOOKUP($A48,'FE - Flux 2 - UBL'!$A58:$T496,2,FALSE)=0,"",VLOOKUP($A48,'FE - Flux 2 - UBL'!$A58:$T496,2,FALSE))</f>
        <v> 0..1</v>
      </c>
      <c r="C48" s="91" t="str">
        <f>IF(VLOOKUP($A48,'FE - Flux 2 - UBL'!$A58:$T496,3,FALSE)=0,"",VLOOKUP($A48,'FE - Flux 2 - UBL'!$A58:$T496,3,FALSE))</f>
        <v> 0..1</v>
      </c>
      <c r="D48" s="91" t="str">
        <f>IF(VLOOKUP($A48,'FE - Flux 2 - UBL'!$A58:$T496,4,FALSE)=0,"",VLOOKUP($A48,'FE - Flux 2 - UBL'!$A58:$T496,4,FALSE))</f>
        <v> 0..1</v>
      </c>
      <c r="E48" s="26" t="str">
        <f>IF(VLOOKUP($A48,'FE - Flux 2 - UBL'!$A59:$T493,5,FALSE)=0,"",VLOOKUP($A48,'FE - Flux 2 - UBL'!$A59:$T493,5,FALSE))</f>
        <v/>
      </c>
      <c r="F48" s="99" t="str">
        <f>IF(VLOOKUP($A48,'FE - Flux 2 - UBL'!$A59:$T493,6,FALSE)=0,"",VLOOKUP($A48,'FE - Flux 2 - UBL'!$A59:$T493,6,FALSE))</f>
        <v> Delivery address - Line 3</v>
      </c>
      <c r="G48" s="133"/>
      <c r="H48" s="134"/>
      <c r="I48" s="92" t="str">
        <f>IF(VLOOKUP($A48,'FE - Flux 2 - UBL'!$A59:$T497,9,FALSE)=0,"",VLOOKUP($A48,'FE - Flux 2 - UBL'!$A59:$T497,9,FALSE))</f>
        <v> /Invoice /CreditNote</v>
      </c>
      <c r="J48" s="92" t="str">
        <f>IF(VLOOKUP($A48,'FE - Flux 2 - UBL'!$A59:$T497,10,FALSE)=0,"",VLOOKUP($A48,'FE - Flux 2 - UBL'!$A59:$T497,10,FALSE))</f>
        <v> /cac:Delivery/cac:DeliveryLocation/cac:Address/cac:AddressLine/cbc:Line</v>
      </c>
      <c r="K48" s="91" t="str">
        <f>IF(VLOOKUP($A48,'FE - Flux 2 - UBL'!$A59:$T497,11,FALSE)=0,"",VLOOKUP($A48,'FE - Flux 2 - UBL'!$A59:$T497,11,FALSE))</f>
        <v> TEXT</v>
      </c>
      <c r="L48" s="93">
        <f>IF(VLOOKUP($A48,'FE - Flux 2 - UBL'!$A59:$T497,12,FALSE)=0,"",VLOOKUP($A48,'FE - Flux 2 - UBL'!$A59:$T497,12,FALSE))</f>
        <v>255</v>
      </c>
      <c r="M48" s="186" t="str">
        <f>IF(VLOOKUP($A48,'FE - Flux 2 - UBL'!$A59:$T497,13,FALSE)=0,"",VLOOKUP($A48,'FE - Flux 2 - UBL'!$A59:$T497,13,FALSE))</f>
        <v/>
      </c>
      <c r="N48" s="159" t="str">
        <f>IF(VLOOKUP($A48,'FE - Flux 2 - UBL'!$A58:$T496,14,FALSE)=0,"",VLOOKUP($A48,'FE - Flux 2 - UBL'!$A58:$T496,14,FALSE))</f>
        <v/>
      </c>
      <c r="O48" s="95" t="str">
        <f>IF(VLOOKUP($A48,'FE - Flux 2 - UBL'!$A59:$T498,15,FALSE)=0,"",VLOOKUP($A48,'FE - Flux 2 - UBL'!$A59:$T498,15,FALSE))</f>
        <v> Additional line of an address, which can be used to provide details and supplement the main line.</v>
      </c>
      <c r="P48" s="95" t="str">
        <f>IF(VLOOKUP($A48,'FE - Flux 2 - UBL'!$A58:$T496,16,FALSE)=0,"",VLOOKUP($A48,'FE - Flux 2 - UBL'!$A58:$T496,16,FALSE))</f>
        <v/>
      </c>
      <c r="Q48" s="91" t="str">
        <f>IF(VLOOKUP($A48,'FE - Flux 2 - UBL'!$A58:$T496,17,FALSE)=0,"",VLOOKUP($A48,'FE - Flux 2 - UBL'!$A58:$T496,17,FALSE))</f>
        <v/>
      </c>
      <c r="R48" s="91" t="str">
        <f>IF(VLOOKUP($A48,'FE - Flux 2 - UBL'!$A58:$T496,18,FALSE)=0,"",VLOOKUP($A48,'FE - Flux 2 - UBL'!$A58:$T496,18,FALSE))</f>
        <v/>
      </c>
      <c r="S48" s="91" t="str">
        <f>IF(VLOOKUP($A48,'FE - Flux 2 - UBL'!$A58:$T496,19,FALSE)=0,"",VLOOKUP($A48,'FE - Flux 2 - UBL'!$A58:$T496,19,FALSE))</f>
        <v/>
      </c>
      <c r="T48" s="95" t="str">
        <f>IF(VLOOKUP($A48,'FE - Flux 2 - UBL'!$A58:$T496,20,FALSE)=0,"",VLOOKUP($A48,'FE - Flux 2 - UBL'!$A58:$T496,20,FALSE))</f>
        <v/>
      </c>
    </row>
    <row r="49" spans="1:20" ht="28">
      <c r="A49" s="97" t="s">
        <v>1138</v>
      </c>
      <c r="B49" s="91" t="str">
        <f>IF(VLOOKUP($A49,'FE - Flux 2 - UBL'!$A59:$T497,2,FALSE)=0,"",VLOOKUP($A49,'FE - Flux 2 - UBL'!$A59:$T497,2,FALSE))</f>
        <v> 0..1</v>
      </c>
      <c r="C49" s="91" t="str">
        <f>IF(VLOOKUP($A49,'FE - Flux 2 - UBL'!$A59:$T497,3,FALSE)=0,"",VLOOKUP($A49,'FE - Flux 2 - UBL'!$A59:$T497,3,FALSE))</f>
        <v> 0..1</v>
      </c>
      <c r="D49" s="91" t="str">
        <f>IF(VLOOKUP($A49,'FE - Flux 2 - UBL'!$A59:$T497,4,FALSE)=0,"",VLOOKUP($A49,'FE - Flux 2 - UBL'!$A59:$T497,4,FALSE))</f>
        <v> 0..1</v>
      </c>
      <c r="E49" s="26" t="str">
        <f>IF(VLOOKUP($A49,'FE - Flux 2 - UBL'!$A60:$T494,5,FALSE)=0,"",VLOOKUP($A49,'FE - Flux 2 - UBL'!$A60:$T494,5,FALSE))</f>
        <v/>
      </c>
      <c r="F49" s="99" t="str">
        <f>IF(VLOOKUP($A49,'FE - Flux 2 - UBL'!$A60:$T494,6,FALSE)=0,"",VLOOKUP($A49,'FE - Flux 2 - UBL'!$A60:$T494,6,FALSE))</f>
        <v> Location Delivery address</v>
      </c>
      <c r="G49" s="133"/>
      <c r="H49" s="134"/>
      <c r="I49" s="92" t="str">
        <f>IF(VLOOKUP($A49,'FE - Flux 2 - UBL'!$A60:$T498,9,FALSE)=0,"",VLOOKUP($A49,'FE - Flux 2 - UBL'!$A60:$T498,9,FALSE))</f>
        <v> /Invoice /CreditNote</v>
      </c>
      <c r="J49" s="92" t="str">
        <f>IF(VLOOKUP($A49,'FE - Flux 2 - UBL'!$A60:$T498,10,FALSE)=0,"",VLOOKUP($A49,'FE - Flux 2 - UBL'!$A60:$T498,10,FALSE))</f>
        <v>/cac:Delivery/cac:DeliveryLocation/cac:Address/cbc:CityName</v>
      </c>
      <c r="K49" s="91" t="str">
        <f>IF(VLOOKUP($A49,'FE - Flux 2 - UBL'!$A60:$T498,11,FALSE)=0,"",VLOOKUP($A49,'FE - Flux 2 - UBL'!$A60:$T498,11,FALSE))</f>
        <v> TEXT</v>
      </c>
      <c r="L49" s="93">
        <f>IF(VLOOKUP($A49,'FE - Flux 2 - UBL'!$A60:$T498,12,FALSE)=0,"",VLOOKUP($A49,'FE - Flux 2 - UBL'!$A60:$T498,12,FALSE))</f>
        <v>255</v>
      </c>
      <c r="M49" s="186" t="str">
        <f>IF(VLOOKUP($A49,'FE - Flux 2 - UBL'!$A60:$T498,13,FALSE)=0,"",VLOOKUP($A49,'FE - Flux 2 - UBL'!$A60:$T498,13,FALSE))</f>
        <v/>
      </c>
      <c r="N49" s="159" t="str">
        <f>IF(VLOOKUP($A49,'FE - Flux 2 - UBL'!$A59:$T497,14,FALSE)=0,"",VLOOKUP($A49,'FE - Flux 2 - UBL'!$A59:$T497,14,FALSE))</f>
        <v/>
      </c>
      <c r="O49" s="95" t="str">
        <f>IF(VLOOKUP($A49,'FE - Flux 2 - UBL'!$A60:$T499,15,FALSE)=0,"",VLOOKUP($A49,'FE - Flux 2 - UBL'!$A60:$T499,15,FALSE))</f>
        <v> Common name of the commune, town or village in which the delivery address is located.</v>
      </c>
      <c r="P49" s="95" t="str">
        <f>IF(VLOOKUP($A49,'FE - Flux 2 - UBL'!$A59:$T497,16,FALSE)=0,"",VLOOKUP($A49,'FE - Flux 2 - UBL'!$A59:$T497,16,FALSE))</f>
        <v/>
      </c>
      <c r="Q49" s="91" t="str">
        <f>IF(VLOOKUP($A49,'FE - Flux 2 - UBL'!$A59:$T497,17,FALSE)=0,"",VLOOKUP($A49,'FE - Flux 2 - UBL'!$A59:$T497,17,FALSE))</f>
        <v/>
      </c>
      <c r="R49" s="91" t="str">
        <f>IF(VLOOKUP($A49,'FE - Flux 2 - UBL'!$A59:$T497,18,FALSE)=0,"",VLOOKUP($A49,'FE - Flux 2 - UBL'!$A59:$T497,18,FALSE))</f>
        <v/>
      </c>
      <c r="S49" s="91" t="str">
        <f>IF(VLOOKUP($A49,'FE - Flux 2 - UBL'!$A59:$T497,19,FALSE)=0,"",VLOOKUP($A49,'FE - Flux 2 - UBL'!$A59:$T497,19,FALSE))</f>
        <v/>
      </c>
      <c r="T49" s="95" t="str">
        <f>IF(VLOOKUP($A49,'FE - Flux 2 - UBL'!$A59:$T497,20,FALSE)=0,"",VLOOKUP($A49,'FE - Flux 2 - UBL'!$A59:$T497,20,FALSE))</f>
        <v/>
      </c>
    </row>
    <row r="50" spans="1:20" ht="28">
      <c r="A50" s="97" t="s">
        <v>1142</v>
      </c>
      <c r="B50" s="91" t="str">
        <f>IF(VLOOKUP($A50,'FE - Flux 2 - UBL'!$A60:$T498,2,FALSE)=0,"",VLOOKUP($A50,'FE - Flux 2 - UBL'!$A60:$T498,2,FALSE))</f>
        <v> 0..1</v>
      </c>
      <c r="C50" s="91" t="str">
        <f>IF(VLOOKUP($A50,'FE - Flux 2 - UBL'!$A60:$T498,3,FALSE)=0,"",VLOOKUP($A50,'FE - Flux 2 - UBL'!$A60:$T498,3,FALSE))</f>
        <v> 0..1</v>
      </c>
      <c r="D50" s="91" t="str">
        <f>IF(VLOOKUP($A50,'FE - Flux 2 - UBL'!$A60:$T498,4,FALSE)=0,"",VLOOKUP($A50,'FE - Flux 2 - UBL'!$A60:$T498,4,FALSE))</f>
        <v> 0..1</v>
      </c>
      <c r="E50" s="26" t="str">
        <f>IF(VLOOKUP($A50,'FE - Flux 2 - UBL'!$A61:$T495,5,FALSE)=0,"",VLOOKUP($A50,'FE - Flux 2 - UBL'!$A61:$T495,5,FALSE))</f>
        <v/>
      </c>
      <c r="F50" s="99" t="str">
        <f>IF(VLOOKUP($A50,'FE - Flux 2 - UBL'!$A61:$T495,6,FALSE)=0,"",VLOOKUP($A50,'FE - Flux 2 - UBL'!$A61:$T495,6,FALSE))</f>
        <v> Postal code Delivery address</v>
      </c>
      <c r="G50" s="133"/>
      <c r="H50" s="134"/>
      <c r="I50" s="92" t="str">
        <f>IF(VLOOKUP($A50,'FE - Flux 2 - UBL'!$A61:$T499,9,FALSE)=0,"",VLOOKUP($A50,'FE - Flux 2 - UBL'!$A61:$T499,9,FALSE))</f>
        <v> /Invoice /CreditNote</v>
      </c>
      <c r="J50" s="92" t="str">
        <f>IF(VLOOKUP($A50,'FE - Flux 2 - UBL'!$A61:$T499,10,FALSE)=0,"",VLOOKUP($A50,'FE - Flux 2 - UBL'!$A61:$T499,10,FALSE))</f>
        <v> /cac:Delivery/cac:DeliveryLocation/cac:Address/cbc:PostalZone</v>
      </c>
      <c r="K50" s="91" t="str">
        <f>IF(VLOOKUP($A50,'FE - Flux 2 - UBL'!$A61:$T499,11,FALSE)=0,"",VLOOKUP($A50,'FE - Flux 2 - UBL'!$A61:$T499,11,FALSE))</f>
        <v> TEXT</v>
      </c>
      <c r="L50" s="93">
        <f>IF(VLOOKUP($A50,'FE - Flux 2 - UBL'!$A61:$T499,12,FALSE)=0,"",VLOOKUP($A50,'FE - Flux 2 - UBL'!$A61:$T499,12,FALSE))</f>
        <v>10</v>
      </c>
      <c r="M50" s="186" t="str">
        <f>IF(VLOOKUP($A50,'FE - Flux 2 - UBL'!$A61:$T499,13,FALSE)=0,"",VLOOKUP($A50,'FE - Flux 2 - UBL'!$A61:$T499,13,FALSE))</f>
        <v/>
      </c>
      <c r="N50" s="159" t="str">
        <f>IF(VLOOKUP($A50,'FE - Flux 2 - UBL'!$A60:$T498,14,FALSE)=0,"",VLOOKUP($A50,'FE - Flux 2 - UBL'!$A60:$T498,14,FALSE))</f>
        <v/>
      </c>
      <c r="O50" s="95" t="str">
        <f>IF(VLOOKUP($A50,'FE - Flux 2 - UBL'!$A61:$T500,15,FALSE)=0,"",VLOOKUP($A50,'FE - Flux 2 - UBL'!$A61:$T500,15,FALSE))</f>
        <v> Identifier for an addressable group of properties, consistent with the applicable postal service.</v>
      </c>
      <c r="P50" s="95" t="str">
        <f>IF(VLOOKUP($A50,'FE - Flux 2 - UBL'!$A60:$T498,16,FALSE)=0,"",VLOOKUP($A50,'FE - Flux 2 - UBL'!$A60:$T498,16,FALSE))</f>
        <v> Example: postal code or postal delivery number.</v>
      </c>
      <c r="Q50" s="91" t="str">
        <f>IF(VLOOKUP($A50,'FE - Flux 2 - UBL'!$A60:$T498,17,FALSE)=0,"",VLOOKUP($A50,'FE - Flux 2 - UBL'!$A60:$T498,17,FALSE))</f>
        <v/>
      </c>
      <c r="R50" s="91" t="str">
        <f>IF(VLOOKUP($A50,'FE - Flux 2 - UBL'!$A60:$T498,18,FALSE)=0,"",VLOOKUP($A50,'FE - Flux 2 - UBL'!$A60:$T498,18,FALSE))</f>
        <v/>
      </c>
      <c r="S50" s="91" t="str">
        <f>IF(VLOOKUP($A50,'FE - Flux 2 - UBL'!$A60:$T498,19,FALSE)=0,"",VLOOKUP($A50,'FE - Flux 2 - UBL'!$A60:$T498,19,FALSE))</f>
        <v/>
      </c>
      <c r="T50" s="95" t="str">
        <f>IF(VLOOKUP($A50,'FE - Flux 2 - UBL'!$A60:$T498,20,FALSE)=0,"",VLOOKUP($A50,'FE - Flux 2 - UBL'!$A60:$T498,20,FALSE))</f>
        <v/>
      </c>
    </row>
    <row r="51" spans="1:20" ht="28">
      <c r="A51" s="97" t="s">
        <v>1145</v>
      </c>
      <c r="B51" s="91" t="str">
        <f>IF(VLOOKUP($A51,'FE - Flux 2 - UBL'!$A61:$T499,2,FALSE)=0,"",VLOOKUP($A51,'FE - Flux 2 - UBL'!$A61:$T499,2,FALSE))</f>
        <v> 0..1</v>
      </c>
      <c r="C51" s="91" t="str">
        <f>IF(VLOOKUP($A51,'FE - Flux 2 - UBL'!$A61:$T499,3,FALSE)=0,"",VLOOKUP($A51,'FE - Flux 2 - UBL'!$A61:$T499,3,FALSE))</f>
        <v> 0..1</v>
      </c>
      <c r="D51" s="91" t="str">
        <f>IF(VLOOKUP($A51,'FE - Flux 2 - UBL'!$A61:$T499,4,FALSE)=0,"",VLOOKUP($A51,'FE - Flux 2 - UBL'!$A61:$T499,4,FALSE))</f>
        <v> 0..1</v>
      </c>
      <c r="E51" s="26" t="str">
        <f>IF(VLOOKUP($A51,'FE - Flux 2 - UBL'!$A62:$T496,5,FALSE)=0,"",VLOOKUP($A51,'FE - Flux 2 - UBL'!$A62:$T496,5,FALSE))</f>
        <v/>
      </c>
      <c r="F51" s="99" t="str">
        <f>IF(VLOOKUP($A51,'FE - Flux 2 - UBL'!$A62:$T496,6,FALSE)=0,"",VLOOKUP($A51,'FE - Flux 2 - UBL'!$A62:$T496,6,FALSE))</f>
        <v xml:space="preserve"> Subdivision of the country</v>
      </c>
      <c r="G51" s="133"/>
      <c r="H51" s="134"/>
      <c r="I51" s="92" t="str">
        <f>IF(VLOOKUP($A51,'FE - Flux 2 - UBL'!$A62:$T500,9,FALSE)=0,"",VLOOKUP($A51,'FE - Flux 2 - UBL'!$A62:$T500,9,FALSE))</f>
        <v> /Invoice /CreditNote</v>
      </c>
      <c r="J51" s="92" t="str">
        <f>IF(VLOOKUP($A51,'FE - Flux 2 - UBL'!$A62:$T500,10,FALSE)=0,"",VLOOKUP($A51,'FE - Flux 2 - UBL'!$A62:$T500,10,FALSE))</f>
        <v> /cac:Delivery/cac:DeliveryLocation/cac:Address/cbc:CountrySubentity</v>
      </c>
      <c r="K51" s="91" t="str">
        <f>IF(VLOOKUP($A51,'FE - Flux 2 - UBL'!$A62:$T500,11,FALSE)=0,"",VLOOKUP($A51,'FE - Flux 2 - UBL'!$A62:$T500,11,FALSE))</f>
        <v> TEXT</v>
      </c>
      <c r="L51" s="93">
        <f>IF(VLOOKUP($A51,'FE - Flux 2 - UBL'!$A62:$T500,12,FALSE)=0,"",VLOOKUP($A51,'FE - Flux 2 - UBL'!$A62:$T500,12,FALSE))</f>
        <v>255</v>
      </c>
      <c r="M51" s="186" t="str">
        <f>IF(VLOOKUP($A51,'FE - Flux 2 - UBL'!$A62:$T500,13,FALSE)=0,"",VLOOKUP($A51,'FE - Flux 2 - UBL'!$A62:$T500,13,FALSE))</f>
        <v/>
      </c>
      <c r="N51" s="159" t="str">
        <f>IF(VLOOKUP($A51,'FE - Flux 2 - UBL'!$A61:$T499,14,FALSE)=0,"",VLOOKUP($A51,'FE - Flux 2 - UBL'!$A61:$T499,14,FALSE))</f>
        <v/>
      </c>
      <c r="O51" s="95" t="str">
        <f>IF(VLOOKUP($A51,'FE - Flux 2 - UBL'!$A62:$T501,15,FALSE)=0,"",VLOOKUP($A51,'FE - Flux 2 - UBL'!$A62:$T501,15,FALSE))</f>
        <v> Subdivision of a country.</v>
      </c>
      <c r="P51" s="95" t="str">
        <f>IF(VLOOKUP($A51,'FE - Flux 2 - UBL'!$A61:$T499,16,FALSE)=0,"",VLOOKUP($A51,'FE - Flux 2 - UBL'!$A61:$T499,16,FALSE))</f>
        <v> Example: region, county, state, province, etc.</v>
      </c>
      <c r="Q51" s="91" t="str">
        <f>IF(VLOOKUP($A51,'FE - Flux 2 - UBL'!$A61:$T499,17,FALSE)=0,"",VLOOKUP($A51,'FE - Flux 2 - UBL'!$A61:$T499,17,FALSE))</f>
        <v/>
      </c>
      <c r="R51" s="91" t="str">
        <f>IF(VLOOKUP($A51,'FE - Flux 2 - UBL'!$A61:$T499,18,FALSE)=0,"",VLOOKUP($A51,'FE - Flux 2 - UBL'!$A61:$T499,18,FALSE))</f>
        <v/>
      </c>
      <c r="S51" s="91" t="str">
        <f>IF(VLOOKUP($A51,'FE - Flux 2 - UBL'!$A61:$T499,19,FALSE)=0,"",VLOOKUP($A51,'FE - Flux 2 - UBL'!$A61:$T499,19,FALSE))</f>
        <v/>
      </c>
      <c r="T51" s="95" t="str">
        <f>IF(VLOOKUP($A51,'FE - Flux 2 - UBL'!$A61:$T499,20,FALSE)=0,"",VLOOKUP($A51,'FE - Flux 2 - UBL'!$A61:$T499,20,FALSE))</f>
        <v/>
      </c>
    </row>
    <row r="52" spans="1:20" ht="70">
      <c r="A52" s="97" t="s">
        <v>1148</v>
      </c>
      <c r="B52" s="91" t="str">
        <f>IF(VLOOKUP($A52,'FE - Flux 2 - UBL'!$A62:$T500,2,FALSE)=0,"",VLOOKUP($A52,'FE - Flux 2 - UBL'!$A62:$T500,2,FALSE))</f>
        <v> 1..1</v>
      </c>
      <c r="C52" s="91" t="str">
        <f>IF(VLOOKUP($A52,'FE - Flux 2 - UBL'!$A62:$T500,3,FALSE)=0,"",VLOOKUP($A52,'FE - Flux 2 - UBL'!$A62:$T500,3,FALSE))</f>
        <v> 1..1</v>
      </c>
      <c r="D52" s="91" t="str">
        <f>IF(VLOOKUP($A52,'FE - Flux 2 - UBL'!$A62:$T500,4,FALSE)=0,"",VLOOKUP($A52,'FE - Flux 2 - UBL'!$A62:$T500,4,FALSE))</f>
        <v> 1..1</v>
      </c>
      <c r="E52" s="26" t="str">
        <f>IF(VLOOKUP($A52,'FE - Flux 2 - UBL'!$A63:$T497,5,FALSE)=0,"",VLOOKUP($A52,'FE - Flux 2 - UBL'!$A63:$T497,5,FALSE))</f>
        <v/>
      </c>
      <c r="F52" s="99" t="str">
        <f>IF(VLOOKUP($A52,'FE - Flux 2 - UBL'!$A63:$T497,6,FALSE)=0,"",VLOOKUP($A52,'FE - Flux 2 - UBL'!$A63:$T497,6,FALSE))</f>
        <v> Country code</v>
      </c>
      <c r="G52" s="133"/>
      <c r="H52" s="134"/>
      <c r="I52" s="92" t="str">
        <f>IF(VLOOKUP($A52,'FE - Flux 2 - UBL'!$A63:$T501,9,FALSE)=0,"",VLOOKUP($A52,'FE - Flux 2 - UBL'!$A63:$T501,9,FALSE))</f>
        <v> /Invoice /CreditNote</v>
      </c>
      <c r="J52" s="92" t="str">
        <f>IF(VLOOKUP($A52,'FE - Flux 2 - UBL'!$A63:$T501,10,FALSE)=0,"",VLOOKUP($A52,'FE - Flux 2 - UBL'!$A63:$T501,10,FALSE))</f>
        <v>/cac:Delivery/cac:DeliveryLocation/cac:Address/cac:Country/cbc:IdentificationCode</v>
      </c>
      <c r="K52" s="91" t="str">
        <f>IF(VLOOKUP($A52,'FE - Flux 2 - UBL'!$A63:$T501,11,FALSE)=0,"",VLOOKUP($A52,'FE - Flux 2 - UBL'!$A63:$T501,11,FALSE))</f>
        <v> CODED</v>
      </c>
      <c r="L52" s="93">
        <f>IF(VLOOKUP($A52,'FE - Flux 2 - UBL'!$A63:$T501,12,FALSE)=0,"",VLOOKUP($A52,'FE - Flux 2 - UBL'!$A63:$T501,12,FALSE))</f>
        <v>2</v>
      </c>
      <c r="M52" s="186" t="str">
        <f>IF(VLOOKUP($A52,'FE - Flux 2 - UBL'!$A63:$T501,13,FALSE)=0,"",VLOOKUP($A52,'FE - Flux 2 - UBL'!$A63:$T501,13,FALSE))</f>
        <v> ISO 3166</v>
      </c>
      <c r="N52" s="159" t="str">
        <f>IF(VLOOKUP($A52,'FE - Flux 2 - UBL'!$A62:$T500,14,FALSE)=0,"",VLOOKUP($A52,'FE - Flux 2 - UBL'!$A62:$T500,14,FALSE))</f>
        <v/>
      </c>
      <c r="O52" s="95" t="str">
        <f>IF(VLOOKUP($A52,'FE - Flux 2 - UBL'!$A63:$T502,15,FALSE)=0,"",VLOOKUP($A52,'FE - Flux 2 - UBL'!$A63:$T502,15,FALSE))</f>
        <v> Country identification code.</v>
      </c>
      <c r="P52" s="95" t="str">
        <f>IF(VLOOKUP($A52,'FE - Flux 2 - UBL'!$A62:$T500,16,FALSE)=0,"",VLOOKUP($A52,'FE - Flux 2 - UBL'!$A62:$T500,16,FALSE))</f>
        <v> Valid country lists are registered with the Maintenance Agency for ISO 3166-1 “Codes for the representation of country names and their subdivisions”. It is recommended to use alpha-2 representation.</v>
      </c>
      <c r="Q52" s="91" t="str">
        <f>IF(VLOOKUP($A52,'FE - Flux 2 - UBL'!$A62:$T500,17,FALSE)=0,"",VLOOKUP($A52,'FE - Flux 2 - UBL'!$A62:$T500,17,FALSE))</f>
        <v> G2.01 G6.08</v>
      </c>
      <c r="R52" s="91" t="str">
        <f>IF(VLOOKUP($A52,'FE - Flux 2 - UBL'!$A62:$T500,18,FALSE)=0,"",VLOOKUP($A52,'FE - Flux 2 - UBL'!$A62:$T500,18,FALSE))</f>
        <v/>
      </c>
      <c r="S52" s="91" t="str">
        <f>IF(VLOOKUP($A52,'FE - Flux 2 - UBL'!$A62:$T500,19,FALSE)=0,"",VLOOKUP($A52,'FE - Flux 2 - UBL'!$A62:$T500,19,FALSE))</f>
        <v> BR-57</v>
      </c>
      <c r="T52" s="95" t="str">
        <f>IF(VLOOKUP($A52,'FE - Flux 2 - UBL'!$A62:$T500,20,FALSE)=0,"",VLOOKUP($A52,'FE - Flux 2 - UBL'!$A62:$T500,20,FALSE))</f>
        <v/>
      </c>
    </row>
    <row r="53" spans="1:20" ht="28">
      <c r="A53" s="89" t="s">
        <v>1224</v>
      </c>
      <c r="B53" s="91" t="str">
        <f>IF(VLOOKUP($A53,'FE - Flux 2 - UBL'!$A63:$T501,2,FALSE)=0,"",VLOOKUP($A53,'FE - Flux 2 - UBL'!$A63:$T501,2,FALSE))</f>
        <v> 0..n</v>
      </c>
      <c r="C53" s="91" t="str">
        <f>IF(VLOOKUP($A53,'FE - Flux 2 - UBL'!$A63:$T501,3,FALSE)=0,"",VLOOKUP($A53,'FE - Flux 2 - UBL'!$A63:$T501,3,FALSE))</f>
        <v> 0..n</v>
      </c>
      <c r="D53" s="91" t="str">
        <f>IF(VLOOKUP($A53,'FE - Flux 2 - UBL'!$A63:$T501,4,FALSE)=0,"",VLOOKUP($A53,'FE - Flux 2 - UBL'!$A63:$T501,4,FALSE))</f>
        <v> 0..n</v>
      </c>
      <c r="E53" s="27" t="s">
        <v>1225</v>
      </c>
      <c r="F53" s="209"/>
      <c r="G53" s="209"/>
      <c r="H53" s="209"/>
      <c r="I53" s="92" t="str">
        <f>IF(VLOOKUP($A53,'FE - Flux 2 - UBL'!$A64:$T502,9,FALSE)=0,"",VLOOKUP($A53,'FE - Flux 2 - UBL'!$A64:$T502,9,FALSE))</f>
        <v> /Invoice /CreditNote</v>
      </c>
      <c r="J53" s="92" t="str">
        <f>IF(VLOOKUP($A53,'FE - Flux 2 - UBL'!$A64:$T502,10,FALSE)=0,"",VLOOKUP($A53,'FE - Flux 2 - UBL'!$A64:$T502,10,FALSE))</f>
        <v> /cac:AllowanceCharge with cbc:ChargeIndicator = 'false'</v>
      </c>
      <c r="K53" s="91" t="str">
        <f>IF(VLOOKUP($A53,'FE - Flux 2 - UBL'!$A64:$T502,11,FALSE)=0,"",VLOOKUP($A53,'FE - Flux 2 - UBL'!$A64:$T502,11,FALSE))</f>
        <v/>
      </c>
      <c r="L53" s="93" t="str">
        <f>IF(VLOOKUP($A53,'FE - Flux 2 - UBL'!$A64:$T502,12,FALSE)=0,"",VLOOKUP($A53,'FE - Flux 2 - UBL'!$A64:$T502,12,FALSE))</f>
        <v/>
      </c>
      <c r="M53" s="186" t="str">
        <f>IF(VLOOKUP($A53,'FE - Flux 2 - UBL'!$A64:$T502,13,FALSE)=0,"",VLOOKUP($A53,'FE - Flux 2 - UBL'!$A64:$T502,13,FALSE))</f>
        <v/>
      </c>
      <c r="N53" s="159" t="str">
        <f>IF(VLOOKUP($A53,'FE - Flux 2 - UBL'!$A63:$T501,14,FALSE)=0,"",VLOOKUP($A53,'FE - Flux 2 - UBL'!$A63:$T501,14,FALSE))</f>
        <v/>
      </c>
      <c r="O53" s="95" t="str">
        <f>IF(VLOOKUP($A53,'FE - Flux 2 - UBL'!$A64:$T503,15,FALSE)=0,"",VLOOKUP($A53,'FE - Flux 2 - UBL'!$A64:$T503,15,FALSE))</f>
        <v xml:space="preserve"> Group of business terms providing information on discounts applicable to the Invoice as a whole.</v>
      </c>
      <c r="P53" s="95" t="str">
        <f>IF(VLOOKUP($A53,'FE - Flux 2 - UBL'!$A63:$T501,16,FALSE)=0,"",VLOOKUP($A53,'FE - Flux 2 - UBL'!$A63:$T501,16,FALSE))</f>
        <v> Deductions such as tax withheld at source can therefore be specified in this group.</v>
      </c>
      <c r="Q53" s="91" t="str">
        <f>IF(VLOOKUP($A53,'FE - Flux 2 - UBL'!$A63:$T501,17,FALSE)=0,"",VLOOKUP($A53,'FE - Flux 2 - UBL'!$A63:$T501,17,FALSE))</f>
        <v> G6.12</v>
      </c>
      <c r="R53" s="91" t="str">
        <f>IF(VLOOKUP($A53,'FE - Flux 2 - UBL'!$A63:$T501,18,FALSE)=0,"",VLOOKUP($A53,'FE - Flux 2 - UBL'!$A63:$T501,18,FALSE))</f>
        <v/>
      </c>
      <c r="S53" s="91" t="str">
        <f>IF(VLOOKUP($A53,'FE - Flux 2 - UBL'!$A63:$T501,19,FALSE)=0,"",VLOOKUP($A53,'FE - Flux 2 - UBL'!$A63:$T501,19,FALSE))</f>
        <v/>
      </c>
      <c r="T53" s="95" t="str">
        <f>IF(VLOOKUP($A53,'FE - Flux 2 - UBL'!$A63:$T501,20,FALSE)=0,"",VLOOKUP($A53,'FE - Flux 2 - UBL'!$A63:$T501,20,FALSE))</f>
        <v/>
      </c>
    </row>
    <row r="54" spans="1:20" ht="28">
      <c r="A54" s="97" t="s">
        <v>1230</v>
      </c>
      <c r="B54" s="91" t="str">
        <f>IF(VLOOKUP($A54,'FE - Flux 2 - UBL'!$A64:$T502,2,FALSE)=0,"",VLOOKUP($A54,'FE - Flux 2 - UBL'!$A64:$T502,2,FALSE))</f>
        <v> 1..1</v>
      </c>
      <c r="C54" s="91" t="str">
        <f>IF(VLOOKUP($A54,'FE - Flux 2 - UBL'!$A64:$T502,3,FALSE)=0,"",VLOOKUP($A54,'FE - Flux 2 - UBL'!$A64:$T502,3,FALSE))</f>
        <v> 1..1</v>
      </c>
      <c r="D54" s="91" t="str">
        <f>IF(VLOOKUP($A54,'FE - Flux 2 - UBL'!$A64:$T502,4,FALSE)=0,"",VLOOKUP($A54,'FE - Flux 2 - UBL'!$A64:$T502,4,FALSE))</f>
        <v> 1..1</v>
      </c>
      <c r="E54" s="26" t="str">
        <f>IF(VLOOKUP($A54,'FE - Flux 2 - UBL'!$A65:$T499,5,FALSE)=0,"",VLOOKUP($A54,'FE - Flux 2 - UBL'!$A65:$T499,5,FALSE))</f>
        <v/>
      </c>
      <c r="F54" s="99" t="str">
        <f>IF(VLOOKUP($A54,'FE - Flux 2 - UBL'!$A65:$T499,6,FALSE)=0,"",VLOOKUP($A54,'FE - Flux 2 - UBL'!$A65:$T499,6,FALSE))</f>
        <v> Discount amount at document level</v>
      </c>
      <c r="G54" s="133"/>
      <c r="H54" s="134"/>
      <c r="I54" s="92" t="str">
        <f>IF(VLOOKUP($A54,'FE - Flux 2 - UBL'!$A65:$T503,9,FALSE)=0,"",VLOOKUP($A54,'FE - Flux 2 - UBL'!$A65:$T503,9,FALSE))</f>
        <v> /Invoice /CreditNote</v>
      </c>
      <c r="J54" s="92" t="str">
        <f>IF(VLOOKUP($A54,'FE - Flux 2 - UBL'!$A65:$T503,10,FALSE)=0,"",VLOOKUP($A54,'FE - Flux 2 - UBL'!$A65:$T503,10,FALSE))</f>
        <v>/cac:AllowanceCharge/cbc:Amount</v>
      </c>
      <c r="K54" s="91" t="str">
        <f>IF(VLOOKUP($A54,'FE - Flux 2 - UBL'!$A65:$T503,11,FALSE)=0,"",VLOOKUP($A54,'FE - Flux 2 - UBL'!$A65:$T503,11,FALSE))</f>
        <v> AMOUNT</v>
      </c>
      <c r="L54" s="93">
        <f>IF(VLOOKUP($A54,'FE - Flux 2 - UBL'!$A65:$T503,12,FALSE)=0,"",VLOOKUP($A54,'FE - Flux 2 - UBL'!$A65:$T503,12,FALSE))</f>
        <v>19.2</v>
      </c>
      <c r="M54" s="186" t="str">
        <f>IF(VLOOKUP($A54,'FE - Flux 2 - UBL'!$A65:$T503,13,FALSE)=0,"",VLOOKUP($A54,'FE - Flux 2 - UBL'!$A65:$T503,13,FALSE))</f>
        <v/>
      </c>
      <c r="N54" s="159" t="str">
        <f>IF(VLOOKUP($A54,'FE - Flux 2 - UBL'!$A64:$T502,14,FALSE)=0,"",VLOOKUP($A54,'FE - Flux 2 - UBL'!$A64:$T502,14,FALSE))</f>
        <v/>
      </c>
      <c r="O54" s="95" t="str">
        <f>IF(VLOOKUP($A54,'FE - Flux 2 - UBL'!$A65:$T504,15,FALSE)=0,"",VLOOKUP($A54,'FE - Flux 2 - UBL'!$A65:$T504,15,FALSE))</f>
        <v> Amount of a foot discount, excluding VAT.</v>
      </c>
      <c r="P54" s="95" t="str">
        <f>IF(VLOOKUP($A54,'FE - Flux 2 - UBL'!$A64:$T502,16,FALSE)=0,"",VLOOKUP($A54,'FE - Flux 2 - UBL'!$A64:$T502,16,FALSE))</f>
        <v/>
      </c>
      <c r="Q54" s="91" t="str">
        <f>IF(VLOOKUP($A54,'FE - Flux 2 - UBL'!$A64:$T502,17,FALSE)=0,"",VLOOKUP($A54,'FE - Flux 2 - UBL'!$A64:$T502,17,FALSE))</f>
        <v> G1.14 G6.12</v>
      </c>
      <c r="R54" s="91" t="str">
        <f>IF(VLOOKUP($A54,'FE - Flux 2 - UBL'!$A64:$T502,18,FALSE)=0,"",VLOOKUP($A54,'FE - Flux 2 - UBL'!$A64:$T502,18,FALSE))</f>
        <v/>
      </c>
      <c r="S54" s="91" t="str">
        <f>IF(VLOOKUP($A54,'FE - Flux 2 - UBL'!$A64:$T502,19,FALSE)=0,"",VLOOKUP($A54,'FE - Flux 2 - UBL'!$A64:$T502,19,FALSE))</f>
        <v> BR-31</v>
      </c>
      <c r="T54" s="95" t="str">
        <f>IF(VLOOKUP($A54,'FE - Flux 2 - UBL'!$A64:$T502,20,FALSE)=0,"",VLOOKUP($A54,'FE - Flux 2 - UBL'!$A64:$T502,20,FALSE))</f>
        <v/>
      </c>
    </row>
    <row r="55" spans="1:20" ht="114" customHeight="1">
      <c r="A55" s="97" t="s">
        <v>1247</v>
      </c>
      <c r="B55" s="91" t="str">
        <f>IF(VLOOKUP($A55,'FE - Flux 2 - UBL'!$A65:$T503,2,FALSE)=0,"",VLOOKUP($A55,'FE - Flux 2 - UBL'!$A65:$T503,2,FALSE))</f>
        <v> 1..1</v>
      </c>
      <c r="C55" s="91" t="str">
        <f>IF(VLOOKUP($A55,'FE - Flux 2 - UBL'!$A65:$T503,3,FALSE)=0,"",VLOOKUP($A55,'FE - Flux 2 - UBL'!$A65:$T503,3,FALSE))</f>
        <v> 1..1</v>
      </c>
      <c r="D55" s="91" t="str">
        <f>IF(VLOOKUP($A55,'FE - Flux 2 - UBL'!$A65:$T503,4,FALSE)=0,"",VLOOKUP($A55,'FE - Flux 2 - UBL'!$A65:$T503,4,FALSE))</f>
        <v> 1..1</v>
      </c>
      <c r="E55" s="26" t="str">
        <f>IF(VLOOKUP($A55,'FE - Flux 2 - UBL'!$A66:$T500,5,FALSE)=0,"",VLOOKUP($A55,'FE - Flux 2 - UBL'!$A66:$T500,5,FALSE))</f>
        <v/>
      </c>
      <c r="F55" s="98" t="str">
        <f>IF(VLOOKUP($A55,'FE - Flux 2 - UBL'!$A66:$T500,6,FALSE)=0,"",VLOOKUP($A55,'FE - Flux 2 - UBL'!$A66:$T500,6,FALSE))</f>
        <v> Discount VAT type code at document level</v>
      </c>
      <c r="G55" s="205"/>
      <c r="H55" s="213"/>
      <c r="I55" s="92" t="str">
        <f>IF(VLOOKUP($A55,'FE - Flux 2 - UBL'!$A66:$T504,9,FALSE)=0,"",VLOOKUP($A55,'FE - Flux 2 - UBL'!$A66:$T504,9,FALSE))</f>
        <v> /Invoice /CreditNote</v>
      </c>
      <c r="J55" s="92" t="str">
        <f>IF(VLOOKUP($A55,'FE - Flux 2 - UBL'!$A66:$T504,10,FALSE)=0,"",VLOOKUP($A55,'FE - Flux 2 - UBL'!$A66:$T504,10,FALSE))</f>
        <v> /cac:AllowanceCharge/cac:TaxCategory/cbc:ID</v>
      </c>
      <c r="K55" s="91" t="str">
        <f>IF(VLOOKUP($A55,'FE - Flux 2 - UBL'!$A66:$T504,11,FALSE)=0,"",VLOOKUP($A55,'FE - Flux 2 - UBL'!$A66:$T504,11,FALSE))</f>
        <v> CODED</v>
      </c>
      <c r="L55" s="93">
        <f>IF(VLOOKUP($A55,'FE - Flux 2 - UBL'!$A66:$T504,12,FALSE)=0,"",VLOOKUP($A55,'FE - Flux 2 - UBL'!$A66:$T504,12,FALSE))</f>
        <v>2</v>
      </c>
      <c r="M55" s="186" t="str">
        <f>IF(VLOOKUP($A55,'FE - Flux 2 - UBL'!$A66:$T504,13,FALSE)=0,"",VLOOKUP($A55,'FE - Flux 2 - UBL'!$A66:$T504,13,FALSE))</f>
        <v> UNTDID 5305</v>
      </c>
      <c r="N55" s="159" t="str">
        <f>IF(VLOOKUP($A55,'FE - Flux 2 - UBL'!$A65:$T503,14,FALSE)=0,"",VLOOKUP($A55,'FE - Flux 2 - UBL'!$A65:$T503,14,FALSE))</f>
        <v/>
      </c>
      <c r="O55" s="95" t="str">
        <f>IF(VLOOKUP($A55,'FE - Flux 2 - UBL'!$A66:$T505,15,FALSE)=0,"",VLOOKUP($A55,'FE - Flux 2 - UBL'!$A66:$T505,15,FALSE))</f>
        <v> Coded identification of the VAT type applicable to the discount at document level.</v>
      </c>
      <c r="P55" s="95" t="str">
        <f>IF(VLOOKUP($A55,'FE - Flux 2 - UBL'!$A65:$T503,16,FALSE)=0,"",VLOOKUP($A55,'FE - Flux 2 - UBL'!$A65:$T503,16,FALSE))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Q55" s="91" t="str">
        <f>IF(VLOOKUP($A55,'FE - Flux 2 - UBL'!$A65:$T503,17,FALSE)=0,"",VLOOKUP($A55,'FE - Flux 2 - UBL'!$A65:$T503,17,FALSE))</f>
        <v> G2.31 G6.12</v>
      </c>
      <c r="R55" s="91" t="str">
        <f>IF(VLOOKUP($A55,'FE - Flux 2 - UBL'!$A65:$T503,18,FALSE)=0,"",VLOOKUP($A55,'FE - Flux 2 - UBL'!$A65:$T503,18,FALSE))</f>
        <v/>
      </c>
      <c r="S55" s="91" t="str">
        <f>IF(VLOOKUP($A55,'FE - Flux 2 - UBL'!$A65:$T503,19,FALSE)=0,"",VLOOKUP($A55,'FE - Flux 2 - UBL'!$A65:$T503,19,FALSE))</f>
        <v> BR-32</v>
      </c>
      <c r="T55" s="95" t="str">
        <f>IF(VLOOKUP($A55,'FE - Flux 2 - UBL'!$A65:$T503,20,FALSE)=0,"",VLOOKUP($A55,'FE - Flux 2 - UBL'!$A65:$T503,20,FALSE))</f>
        <v/>
      </c>
    </row>
    <row r="56" spans="1:20" ht="42">
      <c r="A56" s="97" t="s">
        <v>1255</v>
      </c>
      <c r="B56" s="91" t="str">
        <f>IF(VLOOKUP($A56,'FE - Flux 2 - UBL'!$A66:$T504,2,FALSE)=0,"",VLOOKUP($A56,'FE - Flux 2 - UBL'!$A66:$T504,2,FALSE))</f>
        <v> 0..1</v>
      </c>
      <c r="C56" s="91" t="str">
        <f>IF(VLOOKUP($A56,'FE - Flux 2 - UBL'!$A66:$T504,3,FALSE)=0,"",VLOOKUP($A56,'FE - Flux 2 - UBL'!$A66:$T504,3,FALSE))</f>
        <v> 0..1</v>
      </c>
      <c r="D56" s="91" t="str">
        <f>IF(VLOOKUP($A56,'FE - Flux 2 - UBL'!$A66:$T504,4,FALSE)=0,"",VLOOKUP($A56,'FE - Flux 2 - UBL'!$A66:$T504,4,FALSE))</f>
        <v> 0..1</v>
      </c>
      <c r="E56" s="28" t="str">
        <f>IF(VLOOKUP($A56,'FE - Flux 2 - UBL'!$A67:$T501,5,FALSE)=0,"",VLOOKUP($A56,'FE - Flux 2 - UBL'!$A67:$T501,5,FALSE))</f>
        <v/>
      </c>
      <c r="F56" s="98" t="str">
        <f>IF(VLOOKUP($A56,'FE - Flux 2 - UBL'!$A67:$T501,6,FALSE)=0,"",VLOOKUP($A56,'FE - Flux 2 - UBL'!$A67:$T501,6,FALSE))</f>
        <v> Discount VAT rate at document level</v>
      </c>
      <c r="G56" s="205"/>
      <c r="H56" s="205"/>
      <c r="I56" s="92" t="str">
        <f>IF(VLOOKUP($A56,'FE - Flux 2 - UBL'!$A67:$T505,9,FALSE)=0,"",VLOOKUP($A56,'FE - Flux 2 - UBL'!$A67:$T505,9,FALSE))</f>
        <v> /Invoice /CreditNote</v>
      </c>
      <c r="J56" s="92" t="str">
        <f>IF(VLOOKUP($A56,'FE - Flux 2 - UBL'!$A67:$T505,10,FALSE)=0,"",VLOOKUP($A56,'FE - Flux 2 - UBL'!$A67:$T505,10,FALSE))</f>
        <v>/cac:AllowanceCharge/cac:TaxCategory/cbc:Percent</v>
      </c>
      <c r="K56" s="91" t="str">
        <f>IF(VLOOKUP($A56,'FE - Flux 2 - UBL'!$A67:$T505,11,FALSE)=0,"",VLOOKUP($A56,'FE - Flux 2 - UBL'!$A67:$T505,11,FALSE))</f>
        <v> PERCENTAGE</v>
      </c>
      <c r="L56" s="93">
        <f>IF(VLOOKUP($A56,'FE - Flux 2 - UBL'!$A67:$T505,12,FALSE)=0,"",VLOOKUP($A56,'FE - Flux 2 - UBL'!$A67:$T505,12,FALSE))</f>
        <v>3.2</v>
      </c>
      <c r="M56" s="186" t="str">
        <f>IF(VLOOKUP($A56,'FE - Flux 2 - UBL'!$A67:$T505,13,FALSE)=0,"",VLOOKUP($A56,'FE - Flux 2 - UBL'!$A67:$T505,13,FALSE))</f>
        <v/>
      </c>
      <c r="N56" s="159" t="str">
        <f>IF(VLOOKUP($A56,'FE - Flux 2 - UBL'!$A66:$T504,14,FALSE)=0,"",VLOOKUP($A56,'FE - Flux 2 - UBL'!$A66:$T504,14,FALSE))</f>
        <v/>
      </c>
      <c r="O56" s="95" t="str">
        <f>IF(VLOOKUP($A56,'FE - Flux 2 - UBL'!$A67:$T506,15,FALSE)=0,"",VLOOKUP($A56,'FE - Flux 2 - UBL'!$A67:$T506,15,FALSE))</f>
        <v> VAT rate, expressed as a percentage, applicable to the discount at the document level.</v>
      </c>
      <c r="P56" s="95" t="str">
        <f>IF(VLOOKUP($A56,'FE - Flux 2 - UBL'!$A66:$T504,16,FALSE)=0,"",VLOOKUP($A56,'FE - Flux 2 - UBL'!$A66:$T504,16,FALSE))</f>
        <v/>
      </c>
      <c r="Q56" s="91" t="str">
        <f>IF(VLOOKUP($A56,'FE - Flux 2 - UBL'!$A66:$T504,17,FALSE)=0,"",VLOOKUP($A56,'FE - Flux 2 - UBL'!$A66:$T504,17,FALSE))</f>
        <v> G6.10 G6.12 G1.24</v>
      </c>
      <c r="R56" s="91" t="str">
        <f>IF(VLOOKUP($A56,'FE - Flux 2 - UBL'!$A66:$T504,18,FALSE)=0,"",VLOOKUP($A56,'FE - Flux 2 - UBL'!$A66:$T504,18,FALSE))</f>
        <v/>
      </c>
      <c r="S56" s="91" t="str">
        <f>IF(VLOOKUP($A56,'FE - Flux 2 - UBL'!$A66:$T504,19,FALSE)=0,"",VLOOKUP($A56,'FE - Flux 2 - UBL'!$A66:$T504,19,FALSE))</f>
        <v/>
      </c>
      <c r="T56" s="95" t="str">
        <f>IF(VLOOKUP($A56,'FE - Flux 2 - UBL'!$A66:$T504,20,FALSE)=0,"",VLOOKUP($A56,'FE - Flux 2 - UBL'!$A66:$T504,20,FALSE))</f>
        <v/>
      </c>
    </row>
    <row r="57" spans="1:20" ht="28">
      <c r="A57" s="89" t="s">
        <v>1302</v>
      </c>
      <c r="B57" s="91" t="str">
        <f>IF(VLOOKUP($A57,'FE - Flux 2 - UBL'!$A71:$T509,2,FALSE)=0,"",VLOOKUP($A57,'FE - Flux 2 - UBL'!$A71:$T509,2,FALSE))</f>
        <v> 1..1</v>
      </c>
      <c r="C57" s="91" t="str">
        <f>IF(VLOOKUP($A57,'FE - Flux 2 - UBL'!$A71:$T509,3,FALSE)=0,"",VLOOKUP($A57,'FE - Flux 2 - UBL'!$A71:$T509,3,FALSE))</f>
        <v> 1..1</v>
      </c>
      <c r="D57" s="91" t="str">
        <f>IF(VLOOKUP($A57,'FE - Flux 2 - UBL'!$A71:$T509,4,FALSE)=0,"",VLOOKUP($A57,'FE - Flux 2 - UBL'!$A71:$T509,4,FALSE))</f>
        <v> 1..1</v>
      </c>
      <c r="E57" s="27" t="str">
        <f>IF(VLOOKUP($A57,'FE - Flux 2 - UBL'!$A72:$T506,5,FALSE)=0,"",VLOOKUP($A57,'FE - Flux 2 - UBL'!$A72:$T506,5,FALSE))</f>
        <v> DOCUMENT TOTALS</v>
      </c>
      <c r="F57" s="209"/>
      <c r="G57" s="209"/>
      <c r="H57" s="209"/>
      <c r="I57" s="92" t="str">
        <f>IF(VLOOKUP($A57,'FE - Flux 2 - UBL'!$A72:$T510,9,FALSE)=0,"",VLOOKUP($A57,'FE - Flux 2 - UBL'!$A72:$T510,9,FALSE))</f>
        <v> /Invoice /CreditNote</v>
      </c>
      <c r="J57" s="92" t="str">
        <f>IF(VLOOKUP($A57,'FE - Flux 2 - UBL'!$A72:$T510,10,FALSE)=0,"",VLOOKUP($A57,'FE - Flux 2 - UBL'!$A72:$T510,10,FALSE))</f>
        <v> /cac:LegalMonetaryTotal</v>
      </c>
      <c r="K57" s="91" t="str">
        <f>IF(VLOOKUP($A57,'FE - Flux 2 - UBL'!$A72:$T510,11,FALSE)=0,"",VLOOKUP($A57,'FE - Flux 2 - UBL'!$A72:$T510,11,FALSE))</f>
        <v/>
      </c>
      <c r="L57" s="93" t="str">
        <f>IF(VLOOKUP($A57,'FE - Flux 2 - UBL'!$A72:$T510,12,FALSE)=0,"",VLOOKUP($A57,'FE - Flux 2 - UBL'!$A72:$T510,12,FALSE))</f>
        <v/>
      </c>
      <c r="M57" s="186" t="str">
        <f>IF(VLOOKUP($A57,'FE - Flux 2 - UBL'!$A72:$T510,13,FALSE)=0,"",VLOOKUP($A57,'FE - Flux 2 - UBL'!$A72:$T510,13,FALSE))</f>
        <v/>
      </c>
      <c r="N57" s="159" t="str">
        <f>IF(VLOOKUP($A57,'FE - Flux 2 - UBL'!$A71:$T509,14,FALSE)=0,"",VLOOKUP($A57,'FE - Flux 2 - UBL'!$A71:$T509,14,FALSE))</f>
        <v/>
      </c>
      <c r="O57" s="95" t="str">
        <f>IF(VLOOKUP($A57,'FE - Flux 2 - UBL'!$A72:$T511,15,FALSE)=0,"",VLOOKUP($A57,'FE - Flux 2 - UBL'!$A72:$T511,15,FALSE))</f>
        <v> Group of business terms providing information about the monetary totals of the Invoice.</v>
      </c>
      <c r="P57" s="95" t="str">
        <f>IF(VLOOKUP($A57,'FE - Flux 2 - UBL'!$A71:$T509,16,FALSE)=0,"",VLOOKUP($A57,'FE - Flux 2 - UBL'!$A71:$T509,16,FALSE))</f>
        <v/>
      </c>
      <c r="Q57" s="91" t="str">
        <f>IF(VLOOKUP($A57,'FE - Flux 2 - UBL'!$A71:$T509,17,FALSE)=0,"",VLOOKUP($A57,'FE - Flux 2 - UBL'!$A71:$T509,17,FALSE))</f>
        <v> G6.08</v>
      </c>
      <c r="R57" s="91" t="str">
        <f>IF(VLOOKUP($A57,'FE - Flux 2 - UBL'!$A71:$T509,18,FALSE)=0,"",VLOOKUP($A57,'FE - Flux 2 - UBL'!$A71:$T509,18,FALSE))</f>
        <v/>
      </c>
      <c r="S57" s="91" t="str">
        <f>IF(VLOOKUP($A57,'FE - Flux 2 - UBL'!$A71:$T509,19,FALSE)=0,"",VLOOKUP($A57,'FE - Flux 2 - UBL'!$A71:$T509,19,FALSE))</f>
        <v/>
      </c>
      <c r="T57" s="95" t="str">
        <f>IF(VLOOKUP($A57,'FE - Flux 2 - UBL'!$A71:$T509,20,FALSE)=0,"",VLOOKUP($A57,'FE - Flux 2 - UBL'!$A71:$T509,20,FALSE))</f>
        <v/>
      </c>
    </row>
    <row r="58" spans="1:20" ht="56">
      <c r="A58" s="97" t="s">
        <v>1324</v>
      </c>
      <c r="B58" s="91" t="str">
        <f>IF(VLOOKUP($A58,'FE - Flux 2 - UBL'!$A72:$T510,2,FALSE)=0,"",VLOOKUP($A58,'FE - Flux 2 - UBL'!$A72:$T510,2,FALSE))</f>
        <v> 1..1</v>
      </c>
      <c r="C58" s="91" t="str">
        <f>IF(VLOOKUP($A58,'FE - Flux 2 - UBL'!$A72:$T510,3,FALSE)=0,"",VLOOKUP($A58,'FE - Flux 2 - UBL'!$A72:$T510,3,FALSE))</f>
        <v> 1..1</v>
      </c>
      <c r="D58" s="91" t="str">
        <f>IF(VLOOKUP($A58,'FE - Flux 2 - UBL'!$A72:$T510,4,FALSE)=0,"",VLOOKUP($A58,'FE - Flux 2 - UBL'!$A72:$T510,4,FALSE))</f>
        <v> 1..1</v>
      </c>
      <c r="E58" s="26" t="str">
        <f>IF(VLOOKUP($A58,'FE - Flux 2 - UBL'!$A73:$T507,5,FALSE)=0,"",VLOOKUP($A58,'FE - Flux 2 - UBL'!$A73:$T507,5,FALSE))</f>
        <v/>
      </c>
      <c r="F58" s="99" t="str">
        <f>IF(VLOOKUP($A58,'FE - Flux 2 - UBL'!$A73:$T507,6,FALSE)=0,"",VLOOKUP($A58,'FE - Flux 2 - UBL'!$A73:$T507,6,FALSE))</f>
        <v> Total invoice amount excluding VAT</v>
      </c>
      <c r="G58" s="133"/>
      <c r="H58" s="134"/>
      <c r="I58" s="92" t="str">
        <f>IF(VLOOKUP($A58,'FE - Flux 2 - UBL'!$A73:$T511,9,FALSE)=0,"",VLOOKUP($A58,'FE - Flux 2 - UBL'!$A73:$T511,9,FALSE))</f>
        <v> /Invoice /CreditNote</v>
      </c>
      <c r="J58" s="92" t="str">
        <f>IF(VLOOKUP($A58,'FE - Flux 2 - UBL'!$A73:$T511,10,FALSE)=0,"",VLOOKUP($A58,'FE - Flux 2 - UBL'!$A73:$T511,10,FALSE))</f>
        <v> /cac:LegalMonetaryTotal/cbc:TaxExclusiveAmount</v>
      </c>
      <c r="K58" s="91" t="str">
        <f>IF(VLOOKUP($A58,'FE - Flux 2 - UBL'!$A73:$T511,11,FALSE)=0,"",VLOOKUP($A58,'FE - Flux 2 - UBL'!$A73:$T511,11,FALSE))</f>
        <v> AMOUNT</v>
      </c>
      <c r="L58" s="93">
        <f>IF(VLOOKUP($A58,'FE - Flux 2 - UBL'!$A73:$T511,12,FALSE)=0,"",VLOOKUP($A58,'FE - Flux 2 - UBL'!$A73:$T511,12,FALSE))</f>
        <v>19.2</v>
      </c>
      <c r="M58" s="186" t="str">
        <f>IF(VLOOKUP($A58,'FE - Flux 2 - UBL'!$A73:$T511,13,FALSE)=0,"",VLOOKUP($A58,'FE - Flux 2 - UBL'!$A73:$T511,13,FALSE))</f>
        <v/>
      </c>
      <c r="N58" s="159" t="str">
        <f>IF(VLOOKUP($A58,'FE - Flux 2 - UBL'!$A72:$T510,14,FALSE)=0,"",VLOOKUP($A58,'FE - Flux 2 - UBL'!$A72:$T510,14,FALSE))</f>
        <v/>
      </c>
      <c r="O58" s="95" t="str">
        <f>IF(VLOOKUP($A58,'FE - Flux 2 - UBL'!$A73:$T512,15,FALSE)=0,"",VLOOKUP($A58,'FE - Flux 2 - UBL'!$A73:$T512,15,FALSE))</f>
        <v> Total amount of the Invoice, excluding VAT.</v>
      </c>
      <c r="P58" s="95" t="str">
        <f>IF(VLOOKUP($A58,'FE - Flux 2 - UBL'!$A72:$T510,16,FALSE)=0,"",VLOOKUP($A58,'FE - Flux 2 - UBL'!$A72:$T510,16,FALSE))</f>
        <v> The Total Invoice Amount excluding VAT corresponds to the Sum of the net amount of the invoice lines, less the Sum of discounts at the document level, plus the Sum of charges or fees at the document level.</v>
      </c>
      <c r="Q58" s="91" t="str">
        <f>IF(VLOOKUP($A58,'FE - Flux 2 - UBL'!$A72:$T510,17,FALSE)=0,"",VLOOKUP($A58,'FE - Flux 2 - UBL'!$A72:$T510,17,FALSE))</f>
        <v> G1.14 G1.59 G6.08</v>
      </c>
      <c r="R58" s="91" t="str">
        <f>IF(VLOOKUP($A58,'FE - Flux 2 - UBL'!$A72:$T510,18,FALSE)=0,"",VLOOKUP($A58,'FE - Flux 2 - UBL'!$A72:$T510,18,FALSE))</f>
        <v/>
      </c>
      <c r="S58" s="91" t="str">
        <f>IF(VLOOKUP($A58,'FE - Flux 2 - UBL'!$A72:$T510,19,FALSE)=0,"",VLOOKUP($A58,'FE - Flux 2 - UBL'!$A72:$T510,19,FALSE))</f>
        <v>BR-13 BR-CO-13</v>
      </c>
      <c r="T58" s="95" t="str">
        <f>IF(VLOOKUP($A58,'FE - Flux 2 - UBL'!$A72:$T510,20,FALSE)=0,"",VLOOKUP($A58,'FE - Flux 2 - UBL'!$A72:$T510,20,FALSE))</f>
        <v/>
      </c>
    </row>
    <row r="59" spans="1:20" ht="42">
      <c r="A59" s="97" t="s">
        <v>1331</v>
      </c>
      <c r="B59" s="91" t="str">
        <f>IF(VLOOKUP($A59,'FE - Flux 2 - UBL'!$A73:$T511,2,FALSE)=0,"",VLOOKUP($A59,'FE - Flux 2 - UBL'!$A73:$T511,2,FALSE))</f>
        <v> 0..1</v>
      </c>
      <c r="C59" s="91" t="str">
        <f>IF(VLOOKUP($A59,'FE - Flux 2 - UBL'!$A73:$T511,3,FALSE)=0,"",VLOOKUP($A59,'FE - Flux 2 - UBL'!$A73:$T511,3,FALSE))</f>
        <v> 0..1</v>
      </c>
      <c r="D59" s="91" t="str">
        <f>IF(VLOOKUP($A59,'FE - Flux 2 - UBL'!$A73:$T511,4,FALSE)=0,"",VLOOKUP($A59,'FE - Flux 2 - UBL'!$A73:$T511,4,FALSE))</f>
        <v> 0..1</v>
      </c>
      <c r="E59" s="26" t="str">
        <f>IF(VLOOKUP($A59,'FE - Flux 2 - UBL'!$A74:$T508,5,FALSE)=0,"",VLOOKUP($A59,'FE - Flux 2 - UBL'!$A74:$T508,5,FALSE))</f>
        <v/>
      </c>
      <c r="F59" s="99" t="str">
        <f>IF(VLOOKUP($A59,'FE - Flux 2 - UBL'!$A74:$T508,6,FALSE)=0,"",VLOOKUP($A59,'FE - Flux 2 - UBL'!$A74:$T508,6,FALSE))</f>
        <v> Total VAT amount of the invoice</v>
      </c>
      <c r="G59" s="133"/>
      <c r="H59" s="134"/>
      <c r="I59" s="92" t="str">
        <f>IF(VLOOKUP($A59,'FE - Flux 2 - UBL'!$A74:$T512,9,FALSE)=0,"",VLOOKUP($A59,'FE - Flux 2 - UBL'!$A74:$T512,9,FALSE))</f>
        <v> /Invoice /CreditNote</v>
      </c>
      <c r="J59" s="92" t="str">
        <f>IF(VLOOKUP($A59,'FE - Flux 2 - UBL'!$A74:$T512,10,FALSE)=0,"",VLOOKUP($A59,'FE - Flux 2 - UBL'!$A74:$T512,10,FALSE))</f>
        <v> /cac:TaxTotal/cbc:TaxAmount</v>
      </c>
      <c r="K59" s="91" t="str">
        <f>IF(VLOOKUP($A59,'FE - Flux 2 - UBL'!$A74:$T512,11,FALSE)=0,"",VLOOKUP($A59,'FE - Flux 2 - UBL'!$A74:$T512,11,FALSE))</f>
        <v> AMOUNT</v>
      </c>
      <c r="L59" s="93">
        <f>IF(VLOOKUP($A59,'FE - Flux 2 - UBL'!$A74:$T512,12,FALSE)=0,"",VLOOKUP($A59,'FE - Flux 2 - UBL'!$A74:$T512,12,FALSE))</f>
        <v>19.2</v>
      </c>
      <c r="M59" s="186" t="str">
        <f>IF(VLOOKUP($A59,'FE - Flux 2 - UBL'!$A74:$T512,13,FALSE)=0,"",VLOOKUP($A59,'FE - Flux 2 - UBL'!$A74:$T512,13,FALSE))</f>
        <v/>
      </c>
      <c r="N59" s="159" t="str">
        <f>IF(VLOOKUP($A59,'FE - Flux 2 - UBL'!$A73:$T511,14,FALSE)=0,"",VLOOKUP($A59,'FE - Flux 2 - UBL'!$A73:$T511,14,FALSE))</f>
        <v/>
      </c>
      <c r="O59" s="95" t="str">
        <f>IF(VLOOKUP($A59,'FE - Flux 2 - UBL'!$A74:$T513,15,FALSE)=0,"",VLOOKUP($A59,'FE - Flux 2 - UBL'!$A74:$T513,15,FALSE))</f>
        <v> Total VAT amount of the Invoice.</v>
      </c>
      <c r="P59" s="95" t="str">
        <f>IF(VLOOKUP($A59,'FE - Flux 2 - UBL'!$A73:$T511,16,FALSE)=0,"",VLOOKUP($A59,'FE - Flux 2 - UBL'!$A73:$T511,16,FALSE))</f>
        <v> The Total Invoice Amount including VAT corresponds to the sum of all VAT amounts of the different VAT types.</v>
      </c>
      <c r="Q59" s="91" t="str">
        <f>IF(VLOOKUP($A59,'FE - Flux 2 - UBL'!$A73:$T511,17,FALSE)=0,"",VLOOKUP($A59,'FE - Flux 2 - UBL'!$A73:$T511,17,FALSE))</f>
        <v> G1.14 G6.08</v>
      </c>
      <c r="R59" s="91" t="str">
        <f>IF(VLOOKUP($A59,'FE - Flux 2 - UBL'!$A73:$T511,18,FALSE)=0,"",VLOOKUP($A59,'FE - Flux 2 - UBL'!$A73:$T511,18,FALSE))</f>
        <v/>
      </c>
      <c r="S59" s="91" t="str">
        <f>IF(VLOOKUP($A59,'FE - Flux 2 - UBL'!$A73:$T511,19,FALSE)=0,"",VLOOKUP($A59,'FE - Flux 2 - UBL'!$A73:$T511,19,FALSE))</f>
        <v> BR-CO-14</v>
      </c>
      <c r="T59" s="95" t="str">
        <f>IF(VLOOKUP($A59,'FE - Flux 2 - UBL'!$A73:$T511,20,FALSE)=0,"",VLOOKUP($A59,'FE - Flux 2 - UBL'!$A73:$T511,20,FALSE))</f>
        <v/>
      </c>
    </row>
    <row r="60" spans="1:20" ht="28">
      <c r="A60" s="89" t="s">
        <v>1364</v>
      </c>
      <c r="B60" s="91" t="str">
        <f>IF(VLOOKUP($A60,'FE - Flux 2 - UBL'!$A75:$T513,2,FALSE)=0,"",VLOOKUP($A60,'FE - Flux 2 - UBL'!$A75:$T513,2,FALSE))</f>
        <v> 1..n</v>
      </c>
      <c r="C60" s="91" t="str">
        <f>IF(VLOOKUP($A60,'FE - Flux 2 - UBL'!$A75:$T513,3,FALSE)=0,"",VLOOKUP($A60,'FE - Flux 2 - UBL'!$A75:$T513,3,FALSE))</f>
        <v> 1..n</v>
      </c>
      <c r="D60" s="91" t="str">
        <f>IF(VLOOKUP($A60,'FE - Flux 2 - UBL'!$A75:$T513,4,FALSE)=0,"",VLOOKUP($A60,'FE - Flux 2 - UBL'!$A75:$T513,4,FALSE))</f>
        <v> 1..n</v>
      </c>
      <c r="E60" s="27" t="str">
        <f>IF(VLOOKUP($A60,'FE - Flux 2 - UBL'!$A76:$T510,5,FALSE)=0,"",VLOOKUP($A60,'FE - Flux 2 - UBL'!$A76:$T510,5,FALSE))</f>
        <v> BREAKDOWN OF VAT</v>
      </c>
      <c r="F60" s="27"/>
      <c r="G60" s="209"/>
      <c r="H60" s="209" t="str">
        <f>IF(VLOOKUP($A60,'FE - Flux 2 - UBL'!$A76:$T510,8,FALSE)=0,"",VLOOKUP($A60,'FE - Flux 2 - UBL'!$A76:$T510,8,FALSE))</f>
        <v/>
      </c>
      <c r="I60" s="92" t="str">
        <f>IF(VLOOKUP($A60,'FE - Flux 2 - UBL'!$A76:$T514,9,FALSE)=0,"",VLOOKUP($A60,'FE - Flux 2 - UBL'!$A76:$T514,9,FALSE))</f>
        <v> /Invoice /CreditNote</v>
      </c>
      <c r="J60" s="92" t="str">
        <f>IF(VLOOKUP($A60,'FE - Flux 2 - UBL'!$A76:$T514,10,FALSE)=0,"",VLOOKUP($A60,'FE - Flux 2 - UBL'!$A76:$T514,10,FALSE))</f>
        <v> /cac:TaxTotal/cac:TaxSubtotal</v>
      </c>
      <c r="K60" s="91" t="str">
        <f>IF(VLOOKUP($A60,'FE - Flux 2 - UBL'!$A76:$T514,11,FALSE)=0,"",VLOOKUP($A60,'FE - Flux 2 - UBL'!$A76:$T514,11,FALSE))</f>
        <v/>
      </c>
      <c r="L60" s="93" t="str">
        <f>IF(VLOOKUP($A60,'FE - Flux 2 - UBL'!$A76:$T514,12,FALSE)=0,"",VLOOKUP($A60,'FE - Flux 2 - UBL'!$A76:$T514,12,FALSE))</f>
        <v/>
      </c>
      <c r="M60" s="186" t="str">
        <f>IF(VLOOKUP($A60,'FE - Flux 2 - UBL'!$A76:$T514,13,FALSE)=0,"",VLOOKUP($A60,'FE - Flux 2 - UBL'!$A76:$T514,13,FALSE))</f>
        <v/>
      </c>
      <c r="N60" s="159" t="str">
        <f>IF(VLOOKUP($A60,'FE - Flux 2 - UBL'!$A75:$T513,14,FALSE)=0,"",VLOOKUP($A60,'FE - Flux 2 - UBL'!$A75:$T513,14,FALSE))</f>
        <v/>
      </c>
      <c r="O60" s="95" t="str">
        <f>IF(VLOOKUP($A60,'FE - Flux 2 - UBL'!$A76:$T515,15,FALSE)=0,"",VLOOKUP($A60,'FE - Flux 2 - UBL'!$A76:$T515,15,FALSE))</f>
        <v> Group of business terms providing information on the distribution of VAT by type.</v>
      </c>
      <c r="P60" s="95" t="str">
        <f>IF(VLOOKUP($A60,'FE - Flux 2 - UBL'!$A75:$T513,16,FALSE)=0,"",VLOOKUP($A60,'FE - Flux 2 - UBL'!$A75:$T513,16,FALSE))</f>
        <v/>
      </c>
      <c r="Q60" s="91" t="str">
        <f>IF(VLOOKUP($A60,'FE - Flux 2 - UBL'!$A75:$T513,17,FALSE)=0,"",VLOOKUP($A60,'FE - Flux 2 - UBL'!$A75:$T513,17,FALSE))</f>
        <v> G1.56 G6.08</v>
      </c>
      <c r="R60" s="91" t="str">
        <f>IF(VLOOKUP($A60,'FE - Flux 2 - UBL'!$A75:$T513,18,FALSE)=0,"",VLOOKUP($A60,'FE - Flux 2 - UBL'!$A75:$T513,18,FALSE))</f>
        <v/>
      </c>
      <c r="S60" s="91" t="str">
        <f>IF(VLOOKUP($A60,'FE - Flux 2 - UBL'!$A75:$T513,19,FALSE)=0,"",VLOOKUP($A60,'FE - Flux 2 - UBL'!$A75:$T513,19,FALSE))</f>
        <v> BR-CO-18</v>
      </c>
      <c r="T60" s="95" t="str">
        <f>IF(VLOOKUP($A60,'FE - Flux 2 - UBL'!$A75:$T513,20,FALSE)=0,"",VLOOKUP($A60,'FE - Flux 2 - UBL'!$A75:$T513,20,FALSE))</f>
        <v/>
      </c>
    </row>
    <row r="61" spans="1:20" ht="56">
      <c r="A61" s="97" t="s">
        <v>1370</v>
      </c>
      <c r="B61" s="91" t="str">
        <f>IF(VLOOKUP($A61,'FE - Flux 2 - UBL'!$A76:$T514,2,FALSE)=0,"",VLOOKUP($A61,'FE - Flux 2 - UBL'!$A76:$T514,2,FALSE))</f>
        <v> 1..1</v>
      </c>
      <c r="C61" s="91" t="str">
        <f>IF(VLOOKUP($A61,'FE - Flux 2 - UBL'!$A76:$T514,3,FALSE)=0,"",VLOOKUP($A61,'FE - Flux 2 - UBL'!$A76:$T514,3,FALSE))</f>
        <v> 1..1</v>
      </c>
      <c r="D61" s="91" t="str">
        <f>IF(VLOOKUP($A61,'FE - Flux 2 - UBL'!$A76:$T514,4,FALSE)=0,"",VLOOKUP($A61,'FE - Flux 2 - UBL'!$A76:$T514,4,FALSE))</f>
        <v> 1..1</v>
      </c>
      <c r="E61" s="28" t="str">
        <f>IF(VLOOKUP($A61,'FE - Flux 2 - UBL'!$A77:$T511,5,FALSE)=0,"",VLOOKUP($A61,'FE - Flux 2 - UBL'!$A77:$T511,5,FALSE))</f>
        <v/>
      </c>
      <c r="F61" s="99" t="str">
        <f>IF(VLOOKUP($A61,'FE - Flux 2 - UBL'!$A77:$T511,6,FALSE)=0,"",VLOOKUP($A61,'FE - Flux 2 - UBL'!$A77:$T511,6,FALSE))</f>
        <v> Tax base for VAT type</v>
      </c>
      <c r="G61" s="133"/>
      <c r="H61" s="134"/>
      <c r="I61" s="92" t="str">
        <f>IF(VLOOKUP($A61,'FE - Flux 2 - UBL'!$A77:$T515,9,FALSE)=0,"",VLOOKUP($A61,'FE - Flux 2 - UBL'!$A77:$T515,9,FALSE))</f>
        <v> /Invoice /CreditNote</v>
      </c>
      <c r="J61" s="92" t="str">
        <f>IF(VLOOKUP($A61,'FE - Flux 2 - UBL'!$A77:$T515,10,FALSE)=0,"",VLOOKUP($A61,'FE - Flux 2 - UBL'!$A77:$T515,10,FALSE))</f>
        <v> /cac:TaxTotal/cac:TaxSubtotal/cbc:TaxableAmount</v>
      </c>
      <c r="K61" s="91" t="str">
        <f>IF(VLOOKUP($A61,'FE - Flux 2 - UBL'!$A77:$T515,11,FALSE)=0,"",VLOOKUP($A61,'FE - Flux 2 - UBL'!$A77:$T515,11,FALSE))</f>
        <v> AMOUNT</v>
      </c>
      <c r="L61" s="93">
        <f>IF(VLOOKUP($A61,'FE - Flux 2 - UBL'!$A77:$T515,12,FALSE)=0,"",VLOOKUP($A61,'FE - Flux 2 - UBL'!$A77:$T515,12,FALSE))</f>
        <v>19.2</v>
      </c>
      <c r="M61" s="186" t="str">
        <f>IF(VLOOKUP($A61,'FE - Flux 2 - UBL'!$A77:$T515,13,FALSE)=0,"",VLOOKUP($A61,'FE - Flux 2 - UBL'!$A77:$T515,13,FALSE))</f>
        <v/>
      </c>
      <c r="N61" s="159" t="str">
        <f>IF(VLOOKUP($A61,'FE - Flux 2 - UBL'!$A76:$T514,14,FALSE)=0,"",VLOOKUP($A61,'FE - Flux 2 - UBL'!$A76:$T514,14,FALSE))</f>
        <v> Breakdown of VAT by VAT type rate.</v>
      </c>
      <c r="O61" s="95" t="str">
        <f>IF(VLOOKUP($A61,'FE - Flux 2 - UBL'!$A77:$T516,15,FALSE)=0,"",VLOOKUP($A61,'FE - Flux 2 - UBL'!$A77:$T516,15,FALSE))</f>
        <v>Sum of all taxable amounts subject to a specific VAT type code and rate (if the VAT Type Rate is applicable).</v>
      </c>
      <c r="P61" s="95" t="str">
        <f>IF(VLOOKUP($A61,'FE - Flux 2 - UBL'!$A76:$T514,16,FALSE)=0,"",VLOOKUP($A61,'FE - Flux 2 - UBL'!$A76:$T514,16,FALSE))</f>
        <v> Sum of the net invoice line amount, less discounts plus any document-level charges or fees that are subject to a specific VAT type code and rate (if the VAT Type Rate is applicable).</v>
      </c>
      <c r="Q61" s="91" t="str">
        <f>IF(VLOOKUP($A61,'FE - Flux 2 - UBL'!$A76:$T514,17,FALSE)=0,"",VLOOKUP($A61,'FE - Flux 2 - UBL'!$A76:$T514,17,FALSE))</f>
        <v> G1.14 G1.54 G6.08</v>
      </c>
      <c r="R61" s="91" t="str">
        <f>IF(VLOOKUP($A61,'FE - Flux 2 - UBL'!$A76:$T514,18,FALSE)=0,"",VLOOKUP($A61,'FE - Flux 2 - UBL'!$A76:$T514,18,FALSE))</f>
        <v/>
      </c>
      <c r="S61" s="91" t="str">
        <f>IF(VLOOKUP($A61,'FE - Flux 2 - UBL'!$A76:$T514,19,FALSE)=0,"",VLOOKUP($A61,'FE - Flux 2 - UBL'!$A76:$T514,19,FALSE))</f>
        <v> BR-45</v>
      </c>
      <c r="T61" s="95" t="str">
        <f>IF(VLOOKUP($A61,'FE - Flux 2 - UBL'!$A76:$T514,20,FALSE)=0,"",VLOOKUP($A61,'FE - Flux 2 - UBL'!$A76:$T514,20,FALSE))</f>
        <v/>
      </c>
    </row>
    <row r="62" spans="1:20" ht="28">
      <c r="A62" s="97" t="s">
        <v>1378</v>
      </c>
      <c r="B62" s="91" t="str">
        <f>IF(VLOOKUP($A62,'FE - Flux 2 - UBL'!$A77:$T515,2,FALSE)=0,"",VLOOKUP($A62,'FE - Flux 2 - UBL'!$A77:$T515,2,FALSE))</f>
        <v> 1..1</v>
      </c>
      <c r="C62" s="91" t="str">
        <f>IF(VLOOKUP($A62,'FE - Flux 2 - UBL'!$A77:$T515,3,FALSE)=0,"",VLOOKUP($A62,'FE - Flux 2 - UBL'!$A77:$T515,3,FALSE))</f>
        <v> 1..1</v>
      </c>
      <c r="D62" s="91" t="str">
        <f>IF(VLOOKUP($A62,'FE - Flux 2 - UBL'!$A77:$T515,4,FALSE)=0,"",VLOOKUP($A62,'FE - Flux 2 - UBL'!$A77:$T515,4,FALSE))</f>
        <v> 1..1</v>
      </c>
      <c r="E62" s="26" t="str">
        <f>IF(VLOOKUP($A62,'FE - Flux 2 - UBL'!$A78:$T512,5,FALSE)=0,"",VLOOKUP($A62,'FE - Flux 2 - UBL'!$A78:$T512,5,FALSE))</f>
        <v/>
      </c>
      <c r="F62" s="49" t="str">
        <f>IF(VLOOKUP($A62,'FE - Flux 2 - UBL'!$A78:$T512,6,FALSE)=0,"",VLOOKUP($A62,'FE - Flux 2 - UBL'!$A78:$T512,6,FALSE))</f>
        <v> VAT amount for each type of VAT</v>
      </c>
      <c r="G62" s="99"/>
      <c r="H62" s="134"/>
      <c r="I62" s="92" t="str">
        <f>IF(VLOOKUP($A62,'FE - Flux 2 - UBL'!$A78:$T516,9,FALSE)=0,"",VLOOKUP($A62,'FE - Flux 2 - UBL'!$A78:$T516,9,FALSE))</f>
        <v> /Invoice /CreditNote</v>
      </c>
      <c r="J62" s="92" t="str">
        <f>IF(VLOOKUP($A62,'FE - Flux 2 - UBL'!$A78:$T516,10,FALSE)=0,"",VLOOKUP($A62,'FE - Flux 2 - UBL'!$A78:$T516,10,FALSE))</f>
        <v> /cac:TaxTotal/cac:TaxSubtotal/cbc:TaxAmount</v>
      </c>
      <c r="K62" s="91" t="str">
        <f>IF(VLOOKUP($A62,'FE - Flux 2 - UBL'!$A78:$T516,11,FALSE)=0,"",VLOOKUP($A62,'FE - Flux 2 - UBL'!$A78:$T516,11,FALSE))</f>
        <v> AMOUNT</v>
      </c>
      <c r="L62" s="93">
        <f>IF(VLOOKUP($A62,'FE - Flux 2 - UBL'!$A78:$T516,12,FALSE)=0,"",VLOOKUP($A62,'FE - Flux 2 - UBL'!$A78:$T516,12,FALSE))</f>
        <v>19.2</v>
      </c>
      <c r="M62" s="186" t="str">
        <f>IF(VLOOKUP($A62,'FE - Flux 2 - UBL'!$A78:$T516,13,FALSE)=0,"",VLOOKUP($A62,'FE - Flux 2 - UBL'!$A78:$T516,13,FALSE))</f>
        <v/>
      </c>
      <c r="N62" s="159" t="str">
        <f>IF(VLOOKUP($A62,'FE - Flux 2 - UBL'!$A77:$T515,14,FALSE)=0,"",VLOOKUP($A62,'FE - Flux 2 - UBL'!$A77:$T515,14,FALSE))</f>
        <v/>
      </c>
      <c r="O62" s="95" t="str">
        <f>IF(VLOOKUP($A62,'FE - Flux 2 - UBL'!$A78:$T517,15,FALSE)=0,"",VLOOKUP($A62,'FE - Flux 2 - UBL'!$A78:$T517,15,FALSE))</f>
        <v> Total VAT amount for a given VAT type.</v>
      </c>
      <c r="P62" s="95" t="str">
        <f>IF(VLOOKUP($A62,'FE - Flux 2 - UBL'!$A77:$T515,16,FALSE)=0,"",VLOOKUP($A62,'FE - Flux 2 - UBL'!$A77:$T515,16,FALSE))</f>
        <v> Obtained by multiplying the Tax base of the VAT type by the VAT type rate of the corresponding type.</v>
      </c>
      <c r="Q62" s="91" t="str">
        <f>IF(VLOOKUP($A62,'FE - Flux 2 - UBL'!$A77:$T515,17,FALSE)=0,"",VLOOKUP($A62,'FE - Flux 2 - UBL'!$A77:$T515,17,FALSE))</f>
        <v> G1.14 G6.08</v>
      </c>
      <c r="R62" s="91" t="str">
        <f>IF(VLOOKUP($A62,'FE - Flux 2 - UBL'!$A77:$T515,18,FALSE)=0,"",VLOOKUP($A62,'FE - Flux 2 - UBL'!$A77:$T515,18,FALSE))</f>
        <v/>
      </c>
      <c r="S62" s="91" t="str">
        <f>IF(VLOOKUP($A62,'FE - Flux 2 - UBL'!$A77:$T515,19,FALSE)=0,"",VLOOKUP($A62,'FE - Flux 2 - UBL'!$A77:$T515,19,FALSE))</f>
        <v> BR-46 BR-CO-17</v>
      </c>
      <c r="T62" s="95" t="str">
        <f>IF(VLOOKUP($A62,'FE - Flux 2 - UBL'!$A77:$T515,20,FALSE)=0,"",VLOOKUP($A62,'FE - Flux 2 - UBL'!$A77:$T515,20,FALSE))</f>
        <v/>
      </c>
    </row>
    <row r="63" spans="1:20" ht="140">
      <c r="A63" s="97" t="s">
        <v>1384</v>
      </c>
      <c r="B63" s="91" t="str">
        <f>IF(VLOOKUP($A63,'FE - Flux 2 - UBL'!$A78:$T516,2,FALSE)=0,"",VLOOKUP($A63,'FE - Flux 2 - UBL'!$A78:$T516,2,FALSE))</f>
        <v> 1..1</v>
      </c>
      <c r="C63" s="91" t="str">
        <f>IF(VLOOKUP($A63,'FE - Flux 2 - UBL'!$A78:$T516,3,FALSE)=0,"",VLOOKUP($A63,'FE - Flux 2 - UBL'!$A78:$T516,3,FALSE))</f>
        <v> 1..1</v>
      </c>
      <c r="D63" s="91" t="str">
        <f>IF(VLOOKUP($A63,'FE - Flux 2 - UBL'!$A78:$T516,4,FALSE)=0,"",VLOOKUP($A63,'FE - Flux 2 - UBL'!$A78:$T516,4,FALSE))</f>
        <v> 1..1</v>
      </c>
      <c r="E63" s="26" t="str">
        <f>IF(VLOOKUP($A63,'FE - Flux 2 - UBL'!$A79:$T513,5,FALSE)=0,"",VLOOKUP($A63,'FE - Flux 2 - UBL'!$A79:$T513,5,FALSE))</f>
        <v/>
      </c>
      <c r="F63" s="99" t="str">
        <f>IF(VLOOKUP($A63,'FE - Flux 2 - UBL'!$A79:$T513,6,FALSE)=0,"",VLOOKUP($A63,'FE - Flux 2 - UBL'!$A79:$T513,6,FALSE))</f>
        <v> VAT type code</v>
      </c>
      <c r="G63" s="133"/>
      <c r="H63" s="134"/>
      <c r="I63" s="92" t="str">
        <f>IF(VLOOKUP($A63,'FE - Flux 2 - UBL'!$A79:$T517,9,FALSE)=0,"",VLOOKUP($A63,'FE - Flux 2 - UBL'!$A79:$T517,9,FALSE))</f>
        <v> /Invoice /CreditNote</v>
      </c>
      <c r="J63" s="92" t="str">
        <f>IF(VLOOKUP($A63,'FE - Flux 2 - UBL'!$A79:$T517,10,FALSE)=0,"",VLOOKUP($A63,'FE - Flux 2 - UBL'!$A79:$T517,10,FALSE))</f>
        <v> /cac:TaxTotal/cac:TaxSubtotal/cac:TaxCategory/cbc:ID</v>
      </c>
      <c r="K63" s="91" t="str">
        <f>IF(VLOOKUP($A63,'FE - Flux 2 - UBL'!$A79:$T517,11,FALSE)=0,"",VLOOKUP($A63,'FE - Flux 2 - UBL'!$A79:$T517,11,FALSE))</f>
        <v> CODED</v>
      </c>
      <c r="L63" s="93">
        <f>IF(VLOOKUP($A63,'FE - Flux 2 - UBL'!$A79:$T517,12,FALSE)=0,"",VLOOKUP($A63,'FE - Flux 2 - UBL'!$A79:$T517,12,FALSE))</f>
        <v>2</v>
      </c>
      <c r="M63" s="186" t="str">
        <f>IF(VLOOKUP($A63,'FE - Flux 2 - UBL'!$A79:$T517,13,FALSE)=0,"",VLOOKUP($A63,'FE - Flux 2 - UBL'!$A79:$T517,13,FALSE))</f>
        <v>UNTDID 5305</v>
      </c>
      <c r="N63" s="159" t="str">
        <f>IF(VLOOKUP($A63,'FE - Flux 2 - UBL'!$A78:$T516,14,FALSE)=0,"",VLOOKUP($A63,'FE - Flux 2 - UBL'!$A78:$T516,14,FALSE))</f>
        <v/>
      </c>
      <c r="O63" s="95" t="str">
        <f>IF(VLOOKUP($A63,'FE - Flux 2 - UBL'!$A79:$T518,15,FALSE)=0,"",VLOOKUP($A63,'FE - Flux 2 - UBL'!$A79:$T518,15,FALSE))</f>
        <v> Coded identification of a VAT type.</v>
      </c>
      <c r="P63" s="95" t="str">
        <f>IF(VLOOKUP($A63,'FE - Flux 2 - UBL'!$A78:$T516,16,FALSE)=0,"",VLOOKUP($A63,'FE - Flux 2 - UBL'!$A78:$T516,16,FALSE))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Q63" s="91" t="str">
        <f>IF(VLOOKUP($A63,'FE - Flux 2 - UBL'!$A78:$T516,17,FALSE)=0,"",VLOOKUP($A63,'FE - Flux 2 - UBL'!$A78:$T516,17,FALSE))</f>
        <v> G2.31 G6.08</v>
      </c>
      <c r="R63" s="91" t="str">
        <f>IF(VLOOKUP($A63,'FE - Flux 2 - UBL'!$A78:$T516,18,FALSE)=0,"",VLOOKUP($A63,'FE - Flux 2 - UBL'!$A78:$T516,18,FALSE))</f>
        <v/>
      </c>
      <c r="S63" s="91" t="str">
        <f>IF(VLOOKUP($A63,'FE - Flux 2 - UBL'!$A78:$T516,19,FALSE)=0,"",VLOOKUP($A63,'FE - Flux 2 - UBL'!$A78:$T516,19,FALSE))</f>
        <v> BR-47</v>
      </c>
      <c r="T63" s="95" t="str">
        <f>IF(VLOOKUP($A63,'FE - Flux 2 - UBL'!$A78:$T516,20,FALSE)=0,"",VLOOKUP($A63,'FE - Flux 2 - UBL'!$A78:$T516,20,FALSE))</f>
        <v/>
      </c>
    </row>
    <row r="64" spans="1:20" ht="28">
      <c r="A64" s="97" t="s">
        <v>1390</v>
      </c>
      <c r="B64" s="91" t="str">
        <f>IF(VLOOKUP($A64,'FE - Flux 2 - UBL'!$A79:$T517,2,FALSE)=0,"",VLOOKUP($A64,'FE - Flux 2 - UBL'!$A79:$T517,2,FALSE))</f>
        <v> 0..1</v>
      </c>
      <c r="C64" s="91" t="str">
        <f>IF(VLOOKUP($A64,'FE - Flux 2 - UBL'!$A79:$T517,3,FALSE)=0,"",VLOOKUP($A64,'FE - Flux 2 - UBL'!$A79:$T517,3,FALSE))</f>
        <v> 0..1</v>
      </c>
      <c r="D64" s="91" t="str">
        <f>IF(VLOOKUP($A64,'FE - Flux 2 - UBL'!$A79:$T517,4,FALSE)=0,"",VLOOKUP($A64,'FE - Flux 2 - UBL'!$A79:$T517,4,FALSE))</f>
        <v> 0..1</v>
      </c>
      <c r="E64" s="26" t="str">
        <f>IF(VLOOKUP($A64,'FE - Flux 2 - UBL'!$A80:$T514,5,FALSE)=0,"",VLOOKUP($A64,'FE - Flux 2 - UBL'!$A80:$T514,5,FALSE))</f>
        <v/>
      </c>
      <c r="F64" s="99" t="str">
        <f>IF(VLOOKUP($A64,'FE - Flux 2 - UBL'!$A80:$T514,6,FALSE)=0,"",VLOOKUP($A64,'FE - Flux 2 - UBL'!$A80:$T514,6,FALSE))</f>
        <v> VAT type rate</v>
      </c>
      <c r="G64" s="133"/>
      <c r="H64" s="134"/>
      <c r="I64" s="92" t="str">
        <f>IF(VLOOKUP($A64,'FE - Flux 2 - UBL'!$A80:$T518,9,FALSE)=0,"",VLOOKUP($A64,'FE - Flux 2 - UBL'!$A80:$T518,9,FALSE))</f>
        <v> /Invoice /CreditNote</v>
      </c>
      <c r="J64" s="92" t="str">
        <f>IF(VLOOKUP($A64,'FE - Flux 2 - UBL'!$A80:$T518,10,FALSE)=0,"",VLOOKUP($A64,'FE - Flux 2 - UBL'!$A80:$T518,10,FALSE))</f>
        <v> /cac:TaxTotal/cac:TaxSubtotal/cac:TaxCategory/cbc:Percent</v>
      </c>
      <c r="K64" s="91" t="str">
        <f>IF(VLOOKUP($A64,'FE - Flux 2 - UBL'!$A80:$T518,11,FALSE)=0,"",VLOOKUP($A64,'FE - Flux 2 - UBL'!$A80:$T518,11,FALSE))</f>
        <v> PERCENTAGE</v>
      </c>
      <c r="L64" s="93">
        <f>IF(VLOOKUP($A64,'FE - Flux 2 - UBL'!$A80:$T518,12,FALSE)=0,"",VLOOKUP($A64,'FE - Flux 2 - UBL'!$A80:$T518,12,FALSE))</f>
        <v>3.2</v>
      </c>
      <c r="M64" s="186" t="str">
        <f>IF(VLOOKUP($A64,'FE - Flux 2 - UBL'!$A80:$T518,13,FALSE)=0,"",VLOOKUP($A64,'FE - Flux 2 - UBL'!$A80:$T518,13,FALSE))</f>
        <v/>
      </c>
      <c r="N64" s="159" t="str">
        <f>IF(VLOOKUP($A64,'FE - Flux 2 - UBL'!$A79:$T517,14,FALSE)=0,"",VLOOKUP($A64,'FE - Flux 2 - UBL'!$A79:$T517,14,FALSE))</f>
        <v/>
      </c>
      <c r="O64" s="95" t="str">
        <f>IF(VLOOKUP($A64,'FE - Flux 2 - UBL'!$A80:$T519,15,FALSE)=0,"",VLOOKUP($A64,'FE - Flux 2 - UBL'!$A80:$T519,15,FALSE))</f>
        <v> VAT rate, expressed as a percentage, applicable to the corresponding VAT type.</v>
      </c>
      <c r="P64" s="95" t="str">
        <f>IF(VLOOKUP($A64,'FE - Flux 2 - UBL'!$A79:$T517,16,FALSE)=0,"",VLOOKUP($A64,'FE - Flux 2 - UBL'!$A79:$T517,16,FALSE))</f>
        <v> The VAT Type Code and the VAT Type Rate must be consistent.</v>
      </c>
      <c r="Q64" s="91" t="str">
        <f>IF(VLOOKUP($A64,'FE - Flux 2 - UBL'!$A79:$T517,17,FALSE)=0,"",VLOOKUP($A64,'FE - Flux 2 - UBL'!$A79:$T517,17,FALSE))</f>
        <v> G1.24 G6.08</v>
      </c>
      <c r="R64" s="91" t="str">
        <f>IF(VLOOKUP($A64,'FE - Flux 2 - UBL'!$A79:$T517,18,FALSE)=0,"",VLOOKUP($A64,'FE - Flux 2 - UBL'!$A79:$T517,18,FALSE))</f>
        <v/>
      </c>
      <c r="S64" s="91" t="str">
        <f>IF(VLOOKUP($A64,'FE - Flux 2 - UBL'!$A79:$T517,19,FALSE)=0,"",VLOOKUP($A64,'FE - Flux 2 - UBL'!$A79:$T517,19,FALSE))</f>
        <v> BR-48</v>
      </c>
      <c r="T64" s="95" t="str">
        <f>IF(VLOOKUP($A64,'FE - Flux 2 - UBL'!$A79:$T517,20,FALSE)=0,"",VLOOKUP($A64,'FE - Flux 2 - UBL'!$A79:$T517,20,FALSE))</f>
        <v/>
      </c>
    </row>
    <row r="65" spans="1:20" ht="42">
      <c r="A65" s="97" t="s">
        <v>1397</v>
      </c>
      <c r="B65" s="91" t="str">
        <f>IF(VLOOKUP($A65,'FE - Flux 2 - UBL'!$A80:$T518,2,FALSE)=0,"",VLOOKUP($A65,'FE - Flux 2 - UBL'!$A80:$T518,2,FALSE))</f>
        <v> 0..1</v>
      </c>
      <c r="C65" s="91" t="str">
        <f>IF(VLOOKUP($A65,'FE - Flux 2 - UBL'!$A80:$T518,3,FALSE)=0,"",VLOOKUP($A65,'FE - Flux 2 - UBL'!$A80:$T518,3,FALSE))</f>
        <v> 0..1</v>
      </c>
      <c r="D65" s="91" t="str">
        <f>IF(VLOOKUP($A65,'FE - Flux 2 - UBL'!$A80:$T518,4,FALSE)=0,"",VLOOKUP($A65,'FE - Flux 2 - UBL'!$A80:$T518,4,FALSE))</f>
        <v> 0..1</v>
      </c>
      <c r="E65" s="26" t="str">
        <f>IF(VLOOKUP($A65,'FE - Flux 2 - UBL'!$A81:$T515,5,FALSE)=0,"",VLOOKUP($A65,'FE - Flux 2 - UBL'!$A81:$T515,5,FALSE))</f>
        <v/>
      </c>
      <c r="F65" s="99" t="str">
        <f>IF(VLOOKUP($A65,'FE - Flux 2 - UBL'!$A81:$T515,6,FALSE)=0,"",VLOOKUP($A65,'FE - Flux 2 - UBL'!$A81:$T515,6,FALSE))</f>
        <v> Reason for exemption from VAT</v>
      </c>
      <c r="G65" s="133"/>
      <c r="H65" s="134"/>
      <c r="I65" s="92" t="str">
        <f>IF(VLOOKUP($A65,'FE - Flux 2 - UBL'!$A81:$T519,9,FALSE)=0,"",VLOOKUP($A65,'FE - Flux 2 - UBL'!$A81:$T519,9,FALSE))</f>
        <v> /Invoice /CreditNote</v>
      </c>
      <c r="J65" s="92" t="str">
        <f>IF(VLOOKUP($A65,'FE - Flux 2 - UBL'!$A81:$T519,10,FALSE)=0,"",VLOOKUP($A65,'FE - Flux 2 - UBL'!$A81:$T519,10,FALSE))</f>
        <v>/cac:TaxTotal/cac:TaxSubtotal/cac:TaxCategory/cbc:TaxExemptionReason</v>
      </c>
      <c r="K65" s="91" t="str">
        <f>IF(VLOOKUP($A65,'FE - Flux 2 - UBL'!$A81:$T519,11,FALSE)=0,"",VLOOKUP($A65,'FE - Flux 2 - UBL'!$A81:$T519,11,FALSE))</f>
        <v> TEXT</v>
      </c>
      <c r="L65" s="93">
        <f>IF(VLOOKUP($A65,'FE - Flux 2 - UBL'!$A81:$T519,12,FALSE)=0,"",VLOOKUP($A65,'FE - Flux 2 - UBL'!$A81:$T519,12,FALSE))</f>
        <v>1024</v>
      </c>
      <c r="M65" s="186" t="str">
        <f>IF(VLOOKUP($A65,'FE - Flux 2 - UBL'!$A81:$T519,13,FALSE)=0,"",VLOOKUP($A65,'FE - Flux 2 - UBL'!$A81:$T519,13,FALSE))</f>
        <v/>
      </c>
      <c r="N65" s="159" t="str">
        <f>IF(VLOOKUP($A65,'FE - Flux 2 - UBL'!$A80:$T518,14,FALSE)=0,"",VLOOKUP($A65,'FE - Flux 2 - UBL'!$A80:$T518,14,FALSE))</f>
        <v/>
      </c>
      <c r="O65" s="95" t="str">
        <f>IF(VLOOKUP($A65,'FE - Flux 2 - UBL'!$A81:$T520,15,FALSE)=0,"",VLOOKUP($A65,'FE - Flux 2 - UBL'!$A81:$T520,15,FALSE))</f>
        <v> Statement explaining why an amount is exempt from VAT.</v>
      </c>
      <c r="P65" s="95" t="str">
        <f>IF(VLOOKUP($A65,'FE - Flux 2 - UBL'!$A80:$T518,16,FALSE)=0,"",VLOOKUP($A65,'FE - Flux 2 - UBL'!$A80:$T518,16,FALSE))</f>
        <v> Articles 226 items 11 to 15 Directive 2006/112/EN</v>
      </c>
      <c r="Q65" s="91" t="str">
        <f>IF(VLOOKUP($A65,'FE - Flux 2 - UBL'!$A80:$T518,17,FALSE)=0,"",VLOOKUP($A65,'FE - Flux 2 - UBL'!$A80:$T518,17,FALSE))</f>
        <v> G1.40 G1.56 G6.11</v>
      </c>
      <c r="R65" s="91" t="str">
        <f>IF(VLOOKUP($A65,'FE - Flux 2 - UBL'!$A80:$T518,18,FALSE)=0,"",VLOOKUP($A65,'FE - Flux 2 - UBL'!$A80:$T518,18,FALSE))</f>
        <v/>
      </c>
      <c r="S65" s="91" t="str">
        <f>IF(VLOOKUP($A65,'FE - Flux 2 - UBL'!$A80:$T518,19,FALSE)=0,"",VLOOKUP($A65,'FE - Flux 2 - UBL'!$A80:$T518,19,FALSE))</f>
        <v/>
      </c>
      <c r="T65" s="95" t="str">
        <f>IF(VLOOKUP($A65,'FE - Flux 2 - UBL'!$A80:$T518,20,FALSE)=0,"",VLOOKUP($A65,'FE - Flux 2 - UBL'!$A80:$T518,20,FALSE))</f>
        <v/>
      </c>
    </row>
    <row r="66" spans="1:20" ht="42">
      <c r="A66" s="97" t="s">
        <v>1403</v>
      </c>
      <c r="B66" s="91" t="str">
        <f>IF(VLOOKUP($A66,'FE - Flux 2 - UBL'!$A81:$T519,2,FALSE)=0,"",VLOOKUP($A66,'FE - Flux 2 - UBL'!$A81:$T519,2,FALSE))</f>
        <v> 0..1</v>
      </c>
      <c r="C66" s="91" t="str">
        <f>IF(VLOOKUP($A66,'FE - Flux 2 - UBL'!$A81:$T519,3,FALSE)=0,"",VLOOKUP($A66,'FE - Flux 2 - UBL'!$A81:$T519,3,FALSE))</f>
        <v> 0..1</v>
      </c>
      <c r="D66" s="91" t="str">
        <f>IF(VLOOKUP($A66,'FE - Flux 2 - UBL'!$A81:$T519,4,FALSE)=0,"",VLOOKUP($A66,'FE - Flux 2 - UBL'!$A81:$T519,4,FALSE))</f>
        <v> 0..1</v>
      </c>
      <c r="E66" s="26" t="str">
        <f>IF(VLOOKUP($A66,'FE - Flux 2 - UBL'!$A82:$T516,5,FALSE)=0,"",VLOOKUP($A66,'FE - Flux 2 - UBL'!$A82:$T516,5,FALSE))</f>
        <v/>
      </c>
      <c r="F66" s="99" t="str">
        <f>IF(VLOOKUP($A66,'FE - Flux 2 - UBL'!$A82:$T516,6,FALSE)=0,"",VLOOKUP($A66,'FE - Flux 2 - UBL'!$A82:$T516,6,FALSE))</f>
        <v> VAT exemption reason code</v>
      </c>
      <c r="G66" s="99"/>
      <c r="H66" s="134"/>
      <c r="I66" s="92" t="str">
        <f>IF(VLOOKUP($A66,'FE - Flux 2 - UBL'!$A82:$T520,9,FALSE)=0,"",VLOOKUP($A66,'FE - Flux 2 - UBL'!$A82:$T520,9,FALSE))</f>
        <v> /Invoice /CreditNote</v>
      </c>
      <c r="J66" s="92" t="str">
        <f>IF(VLOOKUP($A66,'FE - Flux 2 - UBL'!$A82:$T520,10,FALSE)=0,"",VLOOKUP($A66,'FE - Flux 2 - UBL'!$A82:$T520,10,FALSE))</f>
        <v> /cac:TaxTotal/cac:TaxSubtotal/cac:TaxCategory/cbc:TaxExemptionReasonCode</v>
      </c>
      <c r="K66" s="91" t="str">
        <f>IF(VLOOKUP($A66,'FE - Flux 2 - UBL'!$A82:$T520,11,FALSE)=0,"",VLOOKUP($A66,'FE - Flux 2 - UBL'!$A82:$T520,11,FALSE))</f>
        <v> CODED</v>
      </c>
      <c r="L66" s="93">
        <f>IF(VLOOKUP($A66,'FE - Flux 2 - UBL'!$A82:$T520,12,FALSE)=0,"",VLOOKUP($A66,'FE - Flux 2 - UBL'!$A82:$T520,12,FALSE))</f>
        <v>30</v>
      </c>
      <c r="M66" s="186" t="str">
        <f>IF(VLOOKUP($A66,'FE - Flux 2 - UBL'!$A82:$T520,13,FALSE)=0,"",VLOOKUP($A66,'FE - Flux 2 - UBL'!$A82:$T520,13,FALSE))</f>
        <v> EN16931 Codelists</v>
      </c>
      <c r="N66" s="159" t="str">
        <f>IF(VLOOKUP($A66,'FE - Flux 2 - UBL'!$A81:$T519,14,FALSE)=0,"",VLOOKUP($A66,'FE - Flux 2 - UBL'!$A81:$T519,14,FALSE))</f>
        <v/>
      </c>
      <c r="O66" s="95" t="str">
        <f>IF(VLOOKUP($A66,'FE - Flux 2 - UBL'!$A82:$T521,15,FALSE)=0,"",VLOOKUP($A66,'FE - Flux 2 - UBL'!$A82:$T521,15,FALSE))</f>
        <v> Code explaining why an amount is exempt from VAT.</v>
      </c>
      <c r="P66" s="95" t="str">
        <f>IF(VLOOKUP($A66,'FE - Flux 2 - UBL'!$A81:$T519,16,FALSE)=0,"",VLOOKUP($A66,'FE - Flux 2 - UBL'!$A81:$T519,16,FALSE))</f>
        <v> List of codes issued and maintained by the CEF</v>
      </c>
      <c r="Q66" s="91" t="str">
        <f>IF(VLOOKUP($A66,'FE - Flux 2 - UBL'!$A81:$T519,17,FALSE)=0,"",VLOOKUP($A66,'FE - Flux 2 - UBL'!$A81:$T519,17,FALSE))</f>
        <v> G1.40 G6.21 G6.11</v>
      </c>
      <c r="R66" s="91" t="str">
        <f>IF(VLOOKUP($A66,'FE - Flux 2 - UBL'!$A81:$T519,18,FALSE)=0,"",VLOOKUP($A66,'FE - Flux 2 - UBL'!$A81:$T519,18,FALSE))</f>
        <v/>
      </c>
      <c r="S66" s="91" t="str">
        <f>IF(VLOOKUP($A66,'FE - Flux 2 - UBL'!$A81:$T519,19,FALSE)=0,"",VLOOKUP($A66,'FE - Flux 2 - UBL'!$A81:$T519,19,FALSE))</f>
        <v/>
      </c>
      <c r="T66" s="95" t="str">
        <f>IF(VLOOKUP($A66,'FE - Flux 2 - UBL'!$A81:$T519,20,FALSE)=0,"",VLOOKUP($A66,'FE - Flux 2 - UBL'!$A81:$T519,20,FALSE))</f>
        <v/>
      </c>
    </row>
    <row r="67" spans="1:20" ht="42">
      <c r="A67" s="89" t="s">
        <v>1447</v>
      </c>
      <c r="B67" s="91" t="str">
        <f>IF(VLOOKUP($A67,'FE - Flux 2 - UBL'!$A82:$T520,2,FALSE)=0,"",VLOOKUP($A67,'FE - Flux 2 - UBL'!$A82:$T520,2,FALSE))</f>
        <v> 1..n</v>
      </c>
      <c r="C67" s="91" t="str">
        <f>IF(VLOOKUP($A67,'FE - Flux 2 - UBL'!$A82:$T520,3,FALSE)=0,"",VLOOKUP($A67,'FE - Flux 2 - UBL'!$A82:$T520,3,FALSE))</f>
        <v> 1..n</v>
      </c>
      <c r="D67" s="91" t="str">
        <f>IF(VLOOKUP($A67,'FE - Flux 2 - UBL'!$A82:$T520,4,FALSE)=0,"",VLOOKUP($A67,'FE - Flux 2 - UBL'!$A82:$T520,4,FALSE))</f>
        <v> 1..n</v>
      </c>
      <c r="E67" s="27" t="str">
        <f>IF(VLOOKUP($A67,'FE - Flux 2 - UBL'!$A83:$T517,5,FALSE)=0,"",VLOOKUP($A67,'FE - Flux 2 - UBL'!$A83:$T517,5,FALSE))</f>
        <v> INVOICE LINE</v>
      </c>
      <c r="F67" s="209"/>
      <c r="G67" s="209"/>
      <c r="H67" s="209"/>
      <c r="I67" s="92" t="str">
        <f>IF(VLOOKUP($A67,'FE - Flux 2 - UBL'!$A83:$T521,9,FALSE)=0,"",VLOOKUP($A67,'FE - Flux 2 - UBL'!$A83:$T521,9,FALSE))</f>
        <v> /Invoice/cac:InvoiceLine /CreditNote/cac:CreditNoteLine</v>
      </c>
      <c r="J67" s="92" t="str">
        <f>IF(VLOOKUP($A67,'FE - Flux 2 - UBL'!$A83:$T521,10,FALSE)=0,"",VLOOKUP($A67,'FE - Flux 2 - UBL'!$A83:$T521,10,FALSE))</f>
        <v/>
      </c>
      <c r="K67" s="91" t="str">
        <f>IF(VLOOKUP($A67,'FE - Flux 2 - UBL'!$A83:$T521,11,FALSE)=0,"",VLOOKUP($A67,'FE - Flux 2 - UBL'!$A83:$T521,11,FALSE))</f>
        <v/>
      </c>
      <c r="L67" s="93" t="str">
        <f>IF(VLOOKUP($A67,'FE - Flux 2 - UBL'!$A83:$T521,12,FALSE)=0,"",VLOOKUP($A67,'FE - Flux 2 - UBL'!$A83:$T521,12,FALSE))</f>
        <v/>
      </c>
      <c r="M67" s="186" t="str">
        <f>IF(VLOOKUP($A67,'FE - Flux 2 - UBL'!$A83:$T521,13,FALSE)=0,"",VLOOKUP($A67,'FE - Flux 2 - UBL'!$A83:$T521,13,FALSE))</f>
        <v/>
      </c>
      <c r="N67" s="159" t="str">
        <f>IF(VLOOKUP($A67,'FE - Flux 2 - UBL'!$A82:$T520,14,FALSE)=0,"",VLOOKUP($A67,'FE - Flux 2 - UBL'!$A82:$T520,14,FALSE))</f>
        <v/>
      </c>
      <c r="O67" s="95" t="str">
        <f>IF(VLOOKUP($A67,'FE - Flux 2 - UBL'!$A83:$T522,15,FALSE)=0,"",VLOOKUP($A67,'FE - Flux 2 - UBL'!$A83:$T522,15,FALSE))</f>
        <v> Group of business terms providing information on individual Invoice lines.</v>
      </c>
      <c r="P67" s="95" t="str">
        <f>IF(VLOOKUP($A67,'FE - Flux 2 - UBL'!$A82:$T520,16,FALSE)=0,"",VLOOKUP($A67,'FE - Flux 2 - UBL'!$A82:$T520,16,FALSE))</f>
        <v/>
      </c>
      <c r="Q67" s="91" t="str">
        <f>IF(VLOOKUP($A67,'FE - Flux 2 - UBL'!$A82:$T520,17,FALSE)=0,"",VLOOKUP($A67,'FE - Flux 2 - UBL'!$A82:$T520,17,FALSE))</f>
        <v> G6.01 G6.09</v>
      </c>
      <c r="R67" s="91" t="str">
        <f>IF(VLOOKUP($A67,'FE - Flux 2 - UBL'!$A82:$T520,18,FALSE)=0,"",VLOOKUP($A67,'FE - Flux 2 - UBL'!$A82:$T520,18,FALSE))</f>
        <v/>
      </c>
      <c r="S67" s="91" t="str">
        <f>IF(VLOOKUP($A67,'FE - Flux 2 - UBL'!$A82:$T520,19,FALSE)=0,"",VLOOKUP($A67,'FE - Flux 2 - UBL'!$A82:$T520,19,FALSE))</f>
        <v> BR-16</v>
      </c>
      <c r="T67" s="95" t="str">
        <f>IF(VLOOKUP($A67,'FE - Flux 2 - UBL'!$A82:$T520,20,FALSE)=0,"",VLOOKUP($A67,'FE - Flux 2 - UBL'!$A82:$T520,20,FALSE))</f>
        <v/>
      </c>
    </row>
    <row r="68" spans="1:20" ht="42">
      <c r="A68" s="97" t="s">
        <v>1478</v>
      </c>
      <c r="B68" s="91" t="str">
        <f>IF(VLOOKUP($A68,'FE - Flux 2 - UBL'!$A86:$T524,2,FALSE)=0,"",VLOOKUP($A68,'FE - Flux 2 - UBL'!$A86:$T524,2,FALSE))</f>
        <v> 1..1</v>
      </c>
      <c r="C68" s="91" t="str">
        <f>IF(VLOOKUP($A68,'FE - Flux 2 - UBL'!$A86:$T524,3,FALSE)=0,"",VLOOKUP($A68,'FE - Flux 2 - UBL'!$A86:$T524,3,FALSE))</f>
        <v> 1..1</v>
      </c>
      <c r="D68" s="91" t="str">
        <f>IF(VLOOKUP($A68,'FE - Flux 2 - UBL'!$A86:$T524,4,FALSE)=0,"",VLOOKUP($A68,'FE - Flux 2 - UBL'!$A86:$T524,4,FALSE))</f>
        <v> 1..1</v>
      </c>
      <c r="E68" s="38" t="str">
        <f>IF(VLOOKUP($A68,'FE - Flux 2 - UBL'!$A88:$T522,5,FALSE)=0,"",VLOOKUP($A68,'FE - Flux 2 - UBL'!$A88:$T522,5,FALSE))</f>
        <v/>
      </c>
      <c r="F68" s="99" t="str">
        <f>IF(VLOOKUP($A68,'FE - Flux 2 - UBL'!$A88:$T522,6,FALSE)=0,"",VLOOKUP($A68,'FE - Flux 2 - UBL'!$A88:$T522,6,FALSE))</f>
        <v>Quantity invoiced</v>
      </c>
      <c r="G68" s="133"/>
      <c r="H68" s="134"/>
      <c r="I68" s="92" t="str">
        <f>IF(VLOOKUP($A68,'FE - Flux 2 - UBL'!$A87:$T525,9,FALSE)=0,"",VLOOKUP($A68,'FE - Flux 2 - UBL'!$A87:$T525,9,FALSE))</f>
        <v> /Invoice/cac:InvoiceLine /CreditNote/cac:CreditNoteLine</v>
      </c>
      <c r="J68" s="92" t="str">
        <f>IF(VLOOKUP($A68,'FE - Flux 2 - UBL'!$A87:$T525,10,FALSE)=0,"",VLOOKUP($A68,'FE - Flux 2 - UBL'!$A87:$T525,10,FALSE))</f>
        <v> /cbc:InvoicedQuantity</v>
      </c>
      <c r="K68" s="91" t="str">
        <f>IF(VLOOKUP($A68,'FE - Flux 2 - UBL'!$A87:$T525,11,FALSE)=0,"",VLOOKUP($A68,'FE - Flux 2 - UBL'!$A87:$T525,11,FALSE))</f>
        <v> QUANTITY</v>
      </c>
      <c r="L68" s="93">
        <f>IF(VLOOKUP($A68,'FE - Flux 2 - UBL'!$A87:$T525,12,FALSE)=0,"",VLOOKUP($A68,'FE - Flux 2 - UBL'!$A87:$T525,12,FALSE))</f>
        <v>19.399999999999999</v>
      </c>
      <c r="M68" s="186" t="str">
        <f>IF(VLOOKUP($A68,'FE - Flux 2 - UBL'!$A87:$T525,13,FALSE)=0,"",VLOOKUP($A68,'FE - Flux 2 - UBL'!$A87:$T525,13,FALSE))</f>
        <v/>
      </c>
      <c r="N68" s="159" t="str">
        <f>IF(VLOOKUP($A68,'FE - Flux 2 - UBL'!$A86:$T524,14,FALSE)=0,"",VLOOKUP($A68,'FE - Flux 2 - UBL'!$A86:$T524,14,FALSE))</f>
        <v/>
      </c>
      <c r="O68" s="95" t="str">
        <f>IF(VLOOKUP($A68,'FE - Flux 2 - UBL'!$A88:$T527,15,FALSE)=0,"",VLOOKUP($A68,'FE - Flux 2 - UBL'!$A88:$T527,15,FALSE))</f>
        <v> Quantity of items (goods or services) taken into account in the Invoice line.</v>
      </c>
      <c r="P68" s="95" t="str">
        <f>IF(VLOOKUP($A68,'FE - Flux 2 - UBL'!$A86:$T524,16,FALSE)=0,"",VLOOKUP($A68,'FE - Flux 2 - UBL'!$A86:$T524,16,FALSE))</f>
        <v/>
      </c>
      <c r="Q68" s="91" t="str">
        <f>IF(VLOOKUP($A68,'FE - Flux 2 - UBL'!$A86:$T524,17,FALSE)=0,"",VLOOKUP($A68,'FE - Flux 2 - UBL'!$A86:$T524,17,FALSE))</f>
        <v> G1.15 G6.09</v>
      </c>
      <c r="R68" s="91" t="str">
        <f>IF(VLOOKUP($A68,'FE - Flux 2 - UBL'!$A86:$T524,18,FALSE)=0,"",VLOOKUP($A68,'FE - Flux 2 - UBL'!$A86:$T524,18,FALSE))</f>
        <v/>
      </c>
      <c r="S68" s="91" t="str">
        <f>IF(VLOOKUP($A68,'FE - Flux 2 - UBL'!$A86:$T524,19,FALSE)=0,"",VLOOKUP($A68,'FE - Flux 2 - UBL'!$A86:$T524,19,FALSE))</f>
        <v> BR-22</v>
      </c>
      <c r="T68" s="95" t="str">
        <f>IF(VLOOKUP($A68,'FE - Flux 2 - UBL'!$A86:$T524,20,FALSE)=0,"",VLOOKUP($A68,'FE - Flux 2 - UBL'!$A86:$T524,20,FALSE))</f>
        <v/>
      </c>
    </row>
    <row r="69" spans="1:20" ht="56">
      <c r="A69" s="97" t="s">
        <v>1485</v>
      </c>
      <c r="B69" s="91" t="str">
        <f>IF(VLOOKUP($A69,'FE - Flux 2 - UBL'!$A87:$T525,2,FALSE)=0,"",VLOOKUP($A69,'FE - Flux 2 - UBL'!$A87:$T525,2,FALSE))</f>
        <v> 1..1</v>
      </c>
      <c r="C69" s="91" t="str">
        <f>IF(VLOOKUP($A69,'FE - Flux 2 - UBL'!$A87:$T525,3,FALSE)=0,"",VLOOKUP($A69,'FE - Flux 2 - UBL'!$A87:$T525,3,FALSE))</f>
        <v> 1..1</v>
      </c>
      <c r="D69" s="91" t="str">
        <f>IF(VLOOKUP($A69,'FE - Flux 2 - UBL'!$A87:$T525,4,FALSE)=0,"",VLOOKUP($A69,'FE - Flux 2 - UBL'!$A87:$T525,4,FALSE))</f>
        <v> 1..1</v>
      </c>
      <c r="E69" s="38" t="str">
        <f>IF(VLOOKUP($A69,'FE - Flux 2 - UBL'!$A89:$T523,5,FALSE)=0,"",VLOOKUP($A69,'FE - Flux 2 - UBL'!$A89:$T523,5,FALSE))</f>
        <v/>
      </c>
      <c r="F69" s="99" t="str">
        <f>IF(VLOOKUP($A69,'FE - Flux 2 - UBL'!$A89:$T523,6,FALSE)=0,"",VLOOKUP($A69,'FE - Flux 2 - UBL'!$A89:$T523,6,FALSE))</f>
        <v> Billed quantity unit of measure code</v>
      </c>
      <c r="G69" s="133"/>
      <c r="H69" s="134"/>
      <c r="I69" s="92" t="str">
        <f>IF(VLOOKUP($A69,'FE - Flux 2 - UBL'!$A88:$T526,9,FALSE)=0,"",VLOOKUP($A69,'FE - Flux 2 - UBL'!$A88:$T526,9,FALSE))</f>
        <v> /Invoice/cac:InvoiceLine /CreditNote/cac:CreditNoteLine</v>
      </c>
      <c r="J69" s="92" t="str">
        <f>IF(VLOOKUP($A69,'FE - Flux 2 - UBL'!$A88:$T526,10,FALSE)=0,"",VLOOKUP($A69,'FE - Flux 2 - UBL'!$A88:$T526,10,FALSE))</f>
        <v> /cbc:InvoicedQuantity/@unitCode</v>
      </c>
      <c r="K69" s="91" t="str">
        <f>IF(VLOOKUP($A69,'FE - Flux 2 - UBL'!$A88:$T526,11,FALSE)=0,"",VLOOKUP($A69,'FE - Flux 2 - UBL'!$A88:$T526,11,FALSE))</f>
        <v> CODED</v>
      </c>
      <c r="L69" s="93">
        <f>IF(VLOOKUP($A69,'FE - Flux 2 - UBL'!$A88:$T526,12,FALSE)=0,"",VLOOKUP($A69,'FE - Flux 2 - UBL'!$A88:$T526,12,FALSE))</f>
        <v>3</v>
      </c>
      <c r="M69" s="186" t="str">
        <f>IF(VLOOKUP($A69,'FE - Flux 2 - UBL'!$A88:$T526,13,FALSE)=0,"",VLOOKUP($A69,'FE - Flux 2 - UBL'!$A88:$T526,13,FALSE))</f>
        <v> EN16931 Codelists</v>
      </c>
      <c r="N69" s="159" t="str">
        <f>IF(VLOOKUP($A69,'FE - Flux 2 - UBL'!$A87:$T525,14,FALSE)=0,"",VLOOKUP($A69,'FE - Flux 2 - UBL'!$A87:$T525,14,FALSE))</f>
        <v/>
      </c>
      <c r="O69" s="95" t="str">
        <f>IF(VLOOKUP($A69,'FE - Flux 2 - UBL'!$A89:$T528,15,FALSE)=0,"",VLOOKUP($A69,'FE - Flux 2 - UBL'!$A89:$T528,15,FALSE))</f>
        <v> Unit of measurement applicable to the quantity invoiced.</v>
      </c>
      <c r="P69" s="95" t="str">
        <f>IF(VLOOKUP($A69,'FE - Flux 2 - UBL'!$A87:$T525,16,FALSE)=0,"",VLOOKUP($A69,'FE - Flux 2 - UBL'!$A87:$T525,16,FALSE))</f>
        <v> Units of measurement should be expressed in accordance with UN/ECE Recommendation No. 20 “Codes for units of measurement used in international trade” [7], for example “KGM” for kilogram.</v>
      </c>
      <c r="Q69" s="91" t="str">
        <f>IF(VLOOKUP($A69,'FE - Flux 2 - UBL'!$A87:$T525,17,FALSE)=0,"",VLOOKUP($A69,'FE - Flux 2 - UBL'!$A87:$T525,17,FALSE))</f>
        <v> G6.09</v>
      </c>
      <c r="R69" s="91" t="str">
        <f>IF(VLOOKUP($A69,'FE - Flux 2 - UBL'!$A87:$T525,18,FALSE)=0,"",VLOOKUP($A69,'FE - Flux 2 - UBL'!$A87:$T525,18,FALSE))</f>
        <v/>
      </c>
      <c r="S69" s="91" t="str">
        <f>IF(VLOOKUP($A69,'FE - Flux 2 - UBL'!$A87:$T525,19,FALSE)=0,"",VLOOKUP($A69,'FE - Flux 2 - UBL'!$A87:$T525,19,FALSE))</f>
        <v> BR-23</v>
      </c>
      <c r="T69" s="95" t="str">
        <f>IF(VLOOKUP($A69,'FE - Flux 2 - UBL'!$A87:$T525,20,FALSE)=0,"",VLOOKUP($A69,'FE - Flux 2 - UBL'!$A87:$T525,20,FALSE))</f>
        <v/>
      </c>
    </row>
    <row r="70" spans="1:20" ht="51.75" customHeight="1">
      <c r="A70" s="97" t="s">
        <v>1512</v>
      </c>
      <c r="B70" s="91" t="str">
        <f>IF(VLOOKUP($A70,'FE - Flux 2 - UBL'!$A89:$T527,2,FALSE)=0,"",VLOOKUP($A70,'FE - Flux 2 - UBL'!$A89:$T527,2,FALSE))</f>
        <v> 0..1</v>
      </c>
      <c r="C70" s="91" t="str">
        <f>IF(VLOOKUP($A70,'FE - Flux 2 - UBL'!$A89:$T527,3,FALSE)=0,"",VLOOKUP($A70,'FE - Flux 2 - UBL'!$A89:$T527,3,FALSE))</f>
        <v/>
      </c>
      <c r="D70" s="91" t="str">
        <f>IF(VLOOKUP($A70,'FE - Flux 2 - UBL'!$A89:$T527,4,FALSE)=0,"",VLOOKUP($A70,'FE - Flux 2 - UBL'!$A89:$T527,4,FALSE))</f>
        <v> 0..1</v>
      </c>
      <c r="E70" s="38"/>
      <c r="F70" s="137" t="str">
        <f>IF(VLOOKUP($A70,'FE - Flux 2 - UBL'!$A91:$T525,6,FALSE)=0,"",VLOOKUP($A70,'FE - Flux 2 - UBL'!$A91:$T525,6,FALSE))</f>
        <v>ADDING REFERENCE TO PREVIOUS INVOICE ONLINE (allows you to manage online refunds, particularly on deposit invoices)</v>
      </c>
      <c r="G70" s="133"/>
      <c r="H70" s="134"/>
      <c r="I70" s="92" t="str">
        <f>IF(VLOOKUP($A70,'FE - Flux 2 - UBL'!$A90:$T528,9,FALSE)=0,"",VLOOKUP($A70,'FE - Flux 2 - UBL'!$A90:$T528,9,FALSE))</f>
        <v> /Invoice/cac:InvoiceLine /CreditNote/cac:CreditNoteLine</v>
      </c>
      <c r="J70" s="92" t="str">
        <f>IF(VLOOKUP($A70,'FE - Flux 2 - UBL'!$A90:$T528,10,FALSE)=0,"",VLOOKUP($A70,'FE - Flux 2 - UBL'!$A90:$T528,10,FALSE))</f>
        <v> /cac:BillingReference</v>
      </c>
      <c r="K70" s="91" t="str">
        <f>IF(VLOOKUP($A70,'FE - Flux 2 - UBL'!$A90:$T528,11,FALSE)=0,"",VLOOKUP($A70,'FE - Flux 2 - UBL'!$A90:$T528,11,FALSE))</f>
        <v/>
      </c>
      <c r="L70" s="93" t="str">
        <f>IF(VLOOKUP($A70,'FE - Flux 2 - UBL'!$A90:$T528,12,FALSE)=0,"",VLOOKUP($A70,'FE - Flux 2 - UBL'!$A90:$T528,12,FALSE))</f>
        <v/>
      </c>
      <c r="M70" s="186" t="str">
        <f>IF(VLOOKUP($A70,'FE - Flux 2 - UBL'!$A90:$T528,13,FALSE)=0,"",VLOOKUP($A70,'FE - Flux 2 - UBL'!$A90:$T528,13,FALSE))</f>
        <v/>
      </c>
      <c r="N70" s="159" t="str">
        <f>IF(VLOOKUP($A70,'FE - Flux 2 - UBL'!$A89:$T527,14,FALSE)=0,"",VLOOKUP($A70,'FE - Flux 2 - UBL'!$A89:$T527,14,FALSE))</f>
        <v/>
      </c>
      <c r="O70" s="95" t="str">
        <f>IF(VLOOKUP($A70,'FE - Flux 2 - UBL'!$A91:$T530,15,FALSE)=0,"",VLOOKUP($A70,'FE - Flux 2 - UBL'!$A91:$T530,15,FALSE))</f>
        <v/>
      </c>
      <c r="P70" s="95" t="str">
        <f>IF(VLOOKUP($A70,'FE - Flux 2 - UBL'!$A89:$T527,16,FALSE)=0,"",VLOOKUP($A70,'FE - Flux 2 - UBL'!$A89:$T527,16,FALSE))</f>
        <v> Extension of the standard. Allows you to reference a deposit invoice line (useful for recovering deposit invoice lines)</v>
      </c>
      <c r="Q70" s="91" t="str">
        <f>IF(VLOOKUP($A70,'FE - Flux 2 - UBL'!$A89:$T527,17,FALSE)=0,"",VLOOKUP($A70,'FE - Flux 2 - UBL'!$A89:$T527,17,FALSE))</f>
        <v> G1.31 G6.12</v>
      </c>
      <c r="R70" s="91" t="str">
        <f>IF(VLOOKUP($A70,'FE - Flux 2 - UBL'!$A78:$T516,18,FALSE)=0,"",VLOOKUP($A70,'FE - Flux 2 - UBL'!$A78:$T516,18,FALSE))</f>
        <v/>
      </c>
      <c r="S70" s="91" t="str">
        <f>IF(VLOOKUP($A70,'FE - Flux 2 - UBL'!$A89:$T527,19,FALSE)=0,"",VLOOKUP($A70,'FE - Flux 2 - UBL'!$A89:$T527,19,FALSE))</f>
        <v/>
      </c>
      <c r="T70" s="95" t="str">
        <f>IF(VLOOKUP($A70,'FE - Flux 2 - UBL'!$A89:$T527,20,FALSE)=0,"",VLOOKUP($A70,'FE - Flux 2 - UBL'!$A89:$T527,20,FALSE))</f>
        <v/>
      </c>
    </row>
    <row r="71" spans="1:20" ht="42">
      <c r="A71" s="97" t="s">
        <v>1517</v>
      </c>
      <c r="B71" s="91" t="str">
        <f>IF(VLOOKUP($A71,'FE - Flux 2 - UBL'!$A90:$T528,2,FALSE)=0,"",VLOOKUP($A71,'FE - Flux 2 - UBL'!$A90:$T528,2,FALSE))</f>
        <v> 0..1</v>
      </c>
      <c r="C71" s="91" t="str">
        <f>IF(VLOOKUP($A71,'FE - Flux 2 - UBL'!$A90:$T528,3,FALSE)=0,"",VLOOKUP($A71,'FE - Flux 2 - UBL'!$A90:$T528,3,FALSE))</f>
        <v/>
      </c>
      <c r="D71" s="91" t="str">
        <f>IF(VLOOKUP($A71,'FE - Flux 2 - UBL'!$A90:$T528,4,FALSE)=0,"",VLOOKUP($A71,'FE - Flux 2 - UBL'!$A90:$T528,4,FALSE))</f>
        <v> 0..1</v>
      </c>
      <c r="E71" s="38"/>
      <c r="F71" s="52" t="str">
        <f>IF(VLOOKUP($A71,'FE - Flux 2 - UBL'!$A92:$T526,6,FALSE)=0,"",VLOOKUP($A71,'FE - Flux 2 - UBL'!$A92:$T526,6,FALSE))</f>
        <v/>
      </c>
      <c r="G71" s="285" t="str">
        <f>IF(VLOOKUP($A71,'FE - Flux 2 - UBL'!$A89:$T523,7,FALSE)=0,"",VLOOKUP($A71,'FE - Flux 2 - UBL'!$A89:$T523,7,FALSE))</f>
        <v> Previous invoice ID</v>
      </c>
      <c r="H71" s="287"/>
      <c r="I71" s="148" t="str">
        <f>IF(VLOOKUP($A71,'FE - Flux 2 - UBL'!$A91:$T529,9,FALSE)=0,"",VLOOKUP($A71,'FE - Flux 2 - UBL'!$A91:$T529,9,FALSE))</f>
        <v> /Invoice/cac:InvoiceLine /CreditNote/cac:CreditNoteLine</v>
      </c>
      <c r="J71" s="92" t="str">
        <f>IF(VLOOKUP($A71,'FE - Flux 2 - UBL'!$A91:$T529,10,FALSE)=0,"",VLOOKUP($A71,'FE - Flux 2 - UBL'!$A91:$T529,10,FALSE))</f>
        <v> /cac:BillingReference/cac:InvoiceDocumentReference/cbc:ID</v>
      </c>
      <c r="K71" s="91" t="str">
        <f>IF(VLOOKUP($A71,'FE - Flux 2 - UBL'!$A91:$T529,11,FALSE)=0,"",VLOOKUP($A71,'FE - Flux 2 - UBL'!$A91:$T529,11,FALSE))</f>
        <v> DOCUMENT REFERENCE</v>
      </c>
      <c r="L71" s="93">
        <f>IF(VLOOKUP($A71,'FE - Flux 2 - UBL'!$A91:$T529,12,FALSE)=0,"",VLOOKUP($A71,'FE - Flux 2 - UBL'!$A91:$T529,12,FALSE))</f>
        <v>20</v>
      </c>
      <c r="M71" s="186" t="str">
        <f>IF(VLOOKUP($A71,'FE - Flux 2 - UBL'!$A91:$T529,13,FALSE)=0,"",VLOOKUP($A71,'FE - Flux 2 - UBL'!$A91:$T529,13,FALSE))</f>
        <v/>
      </c>
      <c r="N71" s="159" t="str">
        <f>IF(VLOOKUP($A71,'FE - Flux 2 - UBL'!$A90:$T528,14,FALSE)=0,"",VLOOKUP($A71,'FE - Flux 2 - UBL'!$A90:$T528,14,FALSE))</f>
        <v/>
      </c>
      <c r="O71" s="95" t="str">
        <f>IF(VLOOKUP($A71,'FE - Flux 2 - UBL'!$A92:$T531,15,FALSE)=0,"",VLOOKUP($A71,'FE - Flux 2 - UBL'!$A92:$T531,15,FALSE))</f>
        <v> Identification of an Invoice previously sent by the Seller.</v>
      </c>
      <c r="P71" s="95" t="str">
        <f>IF(VLOOKUP($A71,'FE - Flux 2 - UBL'!$A90:$T528,16,FALSE)=0,"",VLOOKUP($A71,'FE - Flux 2 - UBL'!$A90:$T528,16,FALSE))</f>
        <v/>
      </c>
      <c r="Q71" s="91" t="str">
        <f>IF(VLOOKUP($A71,'FE - Flux 2 - UBL'!$A90:$T528,17,FALSE)=0,"",VLOOKUP($A71,'FE - Flux 2 - UBL'!$A90:$T528,17,FALSE))</f>
        <v> G6.12</v>
      </c>
      <c r="R71" s="91" t="str">
        <f>IF(VLOOKUP($A71,'FE - Flux 2 - UBL'!$A79:$T517,18,FALSE)=0,"",VLOOKUP($A71,'FE - Flux 2 - UBL'!$A79:$T517,18,FALSE))</f>
        <v/>
      </c>
      <c r="S71" s="91" t="str">
        <f>IF(VLOOKUP($A71,'FE - Flux 2 - UBL'!$A90:$T528,19,FALSE)=0,"",VLOOKUP($A71,'FE - Flux 2 - UBL'!$A90:$T528,19,FALSE))</f>
        <v/>
      </c>
      <c r="T71" s="95" t="str">
        <f>IF(VLOOKUP($A71,'FE - Flux 2 - UBL'!$A90:$T528,20,FALSE)=0,"",VLOOKUP($A71,'FE - Flux 2 - UBL'!$A90:$T528,20,FALSE))</f>
        <v/>
      </c>
    </row>
    <row r="72" spans="1:20" ht="56">
      <c r="A72" s="97" t="s">
        <v>1520</v>
      </c>
      <c r="B72" s="91" t="str">
        <f>IF(VLOOKUP($A72,'FE - Flux 2 - UBL'!$A91:$T529,2,FALSE)=0,"",VLOOKUP($A72,'FE - Flux 2 - UBL'!$A91:$T529,2,FALSE))</f>
        <v> 0..1</v>
      </c>
      <c r="C72" s="91" t="str">
        <f>IF(VLOOKUP($A72,'FE - Flux 2 - UBL'!$A91:$T529,3,FALSE)=0,"",VLOOKUP($A72,'FE - Flux 2 - UBL'!$A91:$T529,3,FALSE))</f>
        <v/>
      </c>
      <c r="D72" s="91" t="str">
        <f>IF(VLOOKUP($A72,'FE - Flux 2 - UBL'!$A91:$T529,4,FALSE)=0,"",VLOOKUP($A72,'FE - Flux 2 - UBL'!$A91:$T529,4,FALSE))</f>
        <v> 0..1</v>
      </c>
      <c r="E72" s="38"/>
      <c r="F72" s="52" t="str">
        <f>IF(VLOOKUP($A72,'FE - Flux 2 - UBL'!$A93:$T527,6,FALSE)=0,"",VLOOKUP($A72,'FE - Flux 2 - UBL'!$A93:$T527,6,FALSE))</f>
        <v/>
      </c>
      <c r="G72" s="285" t="str">
        <f>IF(VLOOKUP($A72,'FE - Flux 2 - UBL'!$A90:$T524,7,FALSE)=0,"",VLOOKUP($A72,'FE - Flux 2 - UBL'!$A90:$T524,7,FALSE))</f>
        <v> Previous invoice date</v>
      </c>
      <c r="H72" s="287"/>
      <c r="I72" s="148" t="str">
        <f>IF(VLOOKUP($A72,'FE - Flux 2 - UBL'!$A92:$T530,9,FALSE)=0,"",VLOOKUP($A72,'FE - Flux 2 - UBL'!$A92:$T530,9,FALSE))</f>
        <v> /Invoice/cac:InvoiceLine /CreditNote/cac:CreditNoteLine</v>
      </c>
      <c r="J72" s="92" t="str">
        <f>IF(VLOOKUP($A72,'FE - Flux 2 - UBL'!$A92:$T530,10,FALSE)=0,"",VLOOKUP($A72,'FE - Flux 2 - UBL'!$A92:$T530,10,FALSE))</f>
        <v> /cac:BillingReference/cac:InvoiceDocumentReference/cbc:IssueDate</v>
      </c>
      <c r="K72" s="91" t="str">
        <f>IF(VLOOKUP($A72,'FE - Flux 2 - UBL'!$A92:$T530,11,FALSE)=0,"",VLOOKUP($A72,'FE - Flux 2 - UBL'!$A92:$T530,11,FALSE))</f>
        <v> DATE</v>
      </c>
      <c r="L72" s="93" t="str">
        <f>IF(VLOOKUP($A72,'FE - Flux 2 - UBL'!$A92:$T530,12,FALSE)=0,"",VLOOKUP($A72,'FE - Flux 2 - UBL'!$A92:$T530,12,FALSE))</f>
        <v> ISO</v>
      </c>
      <c r="M72" s="186" t="str">
        <f>IF(VLOOKUP($A72,'FE - Flux 2 - UBL'!$A92:$T530,13,FALSE)=0,"",VLOOKUP($A72,'FE - Flux 2 - UBL'!$A92:$T530,13,FALSE))</f>
        <v>YYYY-MM-DD (UBL format) YYYYMMDD (CII format)</v>
      </c>
      <c r="N72" s="159" t="str">
        <f>IF(VLOOKUP($A72,'FE - Flux 2 - UBL'!$A91:$T529,14,FALSE)=0,"",VLOOKUP($A72,'FE - Flux 2 - UBL'!$A91:$T529,14,FALSE))</f>
        <v/>
      </c>
      <c r="O72" s="95" t="str">
        <f>IF(VLOOKUP($A72,'FE - Flux 2 - UBL'!$A93:$T532,15,FALSE)=0,"",VLOOKUP($A72,'FE - Flux 2 - UBL'!$A93:$T532,15,FALSE))</f>
        <v> Date on which the previous Invoice was issued.</v>
      </c>
      <c r="P72" s="95" t="str">
        <f>IF(VLOOKUP($A72,'FE - Flux 2 - UBL'!$A80:$T518,16,FALSE)=0,"",VLOOKUP($A72,'FE - Flux 2 - UBL'!$A80:$T518,16,FALSE))</f>
        <v> The Prior Invoice Issue Date must be provided if the Prior Invoice ID is not unique.</v>
      </c>
      <c r="Q72" s="91" t="str">
        <f>IF(VLOOKUP($A72,'FE - Flux 2 - UBL'!$A91:$T529,17,FALSE)=0,"",VLOOKUP($A72,'FE - Flux 2 - UBL'!$A91:$T529,17,FALSE))</f>
        <v> G1.09 G6.12</v>
      </c>
      <c r="R72" s="91" t="str">
        <f>IF(VLOOKUP($A72,'FE - Flux 2 - UBL'!$A80:$T518,18,FALSE)=0,"",VLOOKUP($A72,'FE - Flux 2 - UBL'!$A80:$T518,18,FALSE))</f>
        <v/>
      </c>
      <c r="S72" s="91" t="str">
        <f>IF(VLOOKUP($A72,'FE - Flux 2 - UBL'!$A91:$T529,19,FALSE)=0,"",VLOOKUP($A72,'FE - Flux 2 - UBL'!$A91:$T529,19,FALSE))</f>
        <v/>
      </c>
      <c r="T72" s="95" t="str">
        <f>IF(VLOOKUP($A72,'FE - Flux 2 - UBL'!$A91:$T529,20,FALSE)=0,"",VLOOKUP($A72,'FE - Flux 2 - UBL'!$A91:$T529,20,FALSE))</f>
        <v/>
      </c>
    </row>
    <row r="73" spans="1:20" ht="42">
      <c r="A73" s="223" t="s">
        <v>1569</v>
      </c>
      <c r="B73" s="91" t="str">
        <f>IF(VLOOKUP($A73,'FE - Flux 2 - UBL'!$A92:$T530,2,FALSE)=0,"",VLOOKUP($A73,'FE - Flux 2 - UBL'!$A92:$T530,2,FALSE))</f>
        <v> 0..1</v>
      </c>
      <c r="C73" s="91"/>
      <c r="D73" s="91" t="str">
        <f>IF(VLOOKUP($A73,'FE - Flux 2 - UBL'!$A92:$T530,4,FALSE)=0,"",VLOOKUP($A73,'FE - Flux 2 - UBL'!$A92:$T530,4,FALSE))</f>
        <v> 0..1</v>
      </c>
      <c r="E73" s="26"/>
      <c r="F73" s="137" t="s">
        <v>1570</v>
      </c>
      <c r="G73" s="48"/>
      <c r="H73" s="58"/>
      <c r="I73" s="92" t="str">
        <f>IF(VLOOKUP($A73,'FE - Flux 2 - UBL'!$A93:$T531,9,FALSE)=0,"",VLOOKUP($A73,'FE - Flux 2 - UBL'!$A93:$T531,9,FALSE))</f>
        <v> /Invoice/cac:InvoiceLine /CreditNote/cac:CreditNoteLine</v>
      </c>
      <c r="J73" s="92" t="str">
        <f>IF(VLOOKUP($A73,'FE - Flux 2 - UBL'!$A93:$T531,10,FALSE)=0,"",VLOOKUP($A73,'FE - Flux 2 - UBL'!$A93:$T531,10,FALSE))</f>
        <v> /cac:Delivery/cac:DeliveryLocation/cac:Name</v>
      </c>
      <c r="K73" s="91" t="str">
        <f>IF(VLOOKUP($A73,'FE - Flux 2 - UBL'!$A82:$T520,11,FALSE)=0,"",VLOOKUP($A73,'FE - Flux 2 - UBL'!$A82:$T520,11,FALSE))</f>
        <v/>
      </c>
      <c r="L73" s="93" t="str">
        <f>IF(VLOOKUP($A73,'FE - Flux 2 - UBL'!$A82:$T520,12,FALSE)=0,"",VLOOKUP($A73,'FE - Flux 2 - UBL'!$A82:$T520,12,FALSE))</f>
        <v/>
      </c>
      <c r="M73" s="186" t="str">
        <f>IF(VLOOKUP($A73,'FE - Flux 2 - UBL'!$A93:$T531,13,FALSE)=0,"",VLOOKUP($A73,'FE - Flux 2 - UBL'!$A93:$T531,13,FALSE))</f>
        <v/>
      </c>
      <c r="N73" s="159" t="str">
        <f>IF(VLOOKUP($A73,'FE - Flux 2 - UBL'!$A92:$T530,14,FALSE)=0,"",VLOOKUP($A73,'FE - Flux 2 - UBL'!$A92:$T530,14,FALSE))</f>
        <v/>
      </c>
      <c r="O73" s="95" t="str">
        <f>IF(VLOOKUP($A73,'FE - Flux 2 - UBL'!$A94:$T533,15,FALSE)=0,"",VLOOKUP($A73,'FE - Flux 2 - UBL'!$A94:$T533,15,FALSE))</f>
        <v/>
      </c>
      <c r="P73" s="95" t="str">
        <f>IF(VLOOKUP($A73,'FE - Flux 2 - UBL'!$A81:$T519,16,FALSE)=0,"",VLOOKUP($A73,'FE - Flux 2 - UBL'!$A81:$T519,16,FALSE))</f>
        <v/>
      </c>
      <c r="Q73" s="91" t="str">
        <f>IF(VLOOKUP($A73,'FE - Flux 2 - UBL'!$A92:$T530,17,FALSE)=0,"",VLOOKUP($A73,'FE - Flux 2 - UBL'!$A92:$T530,17,FALSE))</f>
        <v> G6.12 G6.16</v>
      </c>
      <c r="R73" s="91" t="str">
        <f>IF(VLOOKUP($A73,'FE - Flux 2 - UBL'!$A81:$T519,18,FALSE)=0,"",VLOOKUP($A73,'FE - Flux 2 - UBL'!$A81:$T519,18,FALSE))</f>
        <v/>
      </c>
      <c r="S73" s="91" t="str">
        <f>IF(VLOOKUP($A73,'FE - Flux 2 - UBL'!$A92:$T530,19,FALSE)=0,"",VLOOKUP($A73,'FE - Flux 2 - UBL'!$A92:$T530,19,FALSE))</f>
        <v/>
      </c>
      <c r="T73" s="95" t="str">
        <f>IF(VLOOKUP($A73,'FE - Flux 2 - UBL'!$A92:$T530,20,FALSE)=0,"",VLOOKUP($A73,'FE - Flux 2 - UBL'!$A92:$T530,20,FALSE))</f>
        <v/>
      </c>
    </row>
    <row r="74" spans="1:20" ht="42">
      <c r="A74" s="223" t="s">
        <v>1573</v>
      </c>
      <c r="B74" s="91" t="str">
        <f>IF(VLOOKUP($A74,'FE - Flux 2 - UBL'!$A93:$T531,2,FALSE)=0,"",VLOOKUP($A74,'FE - Flux 2 - UBL'!$A93:$T531,2,FALSE))</f>
        <v> 0..1</v>
      </c>
      <c r="C74" s="91"/>
      <c r="D74" s="91" t="str">
        <f>IF(VLOOKUP($A74,'FE - Flux 2 - UBL'!$A93:$T531,4,FALSE)=0,"",VLOOKUP($A74,'FE - Flux 2 - UBL'!$A93:$T531,4,FALSE))</f>
        <v> 0..1</v>
      </c>
      <c r="E74" s="26"/>
      <c r="F74" s="52"/>
      <c r="G74" s="139" t="s">
        <v>1574</v>
      </c>
      <c r="H74" s="139"/>
      <c r="I74" s="92" t="str">
        <f>IF(VLOOKUP($A74,'FE - Flux 2 - UBL'!$A94:$T532,9,FALSE)=0,"",VLOOKUP($A74,'FE - Flux 2 - UBL'!$A94:$T532,9,FALSE))</f>
        <v> /Invoice/cac:InvoiceLine /CreditNote/cac:CreditNoteLine</v>
      </c>
      <c r="J74" s="92" t="str">
        <f>IF(VLOOKUP($A74,'FE - Flux 2 - UBL'!$A94:$T532,10,FALSE)=0,"",VLOOKUP($A74,'FE - Flux 2 - UBL'!$A94:$T532,10,FALSE))</f>
        <v> /cac:Delivery/cac:DeliveryLocation/cac:Address</v>
      </c>
      <c r="K74" s="91" t="str">
        <f>IF(VLOOKUP($A74,'FE - Flux 2 - UBL'!$A83:$T521,11,FALSE)=0,"",VLOOKUP($A74,'FE - Flux 2 - UBL'!$A83:$T521,11,FALSE))</f>
        <v/>
      </c>
      <c r="L74" s="93" t="str">
        <f>IF(VLOOKUP($A74,'FE - Flux 2 - UBL'!$A83:$T521,12,FALSE)=0,"",VLOOKUP($A74,'FE - Flux 2 - UBL'!$A83:$T521,12,FALSE))</f>
        <v/>
      </c>
      <c r="M74" s="186" t="str">
        <f>IF(VLOOKUP($A74,'FE - Flux 2 - UBL'!$A94:$T532,13,FALSE)=0,"",VLOOKUP($A74,'FE - Flux 2 - UBL'!$A94:$T532,13,FALSE))</f>
        <v/>
      </c>
      <c r="N74" s="159" t="str">
        <f>IF(VLOOKUP($A74,'FE - Flux 2 - UBL'!$A93:$T531,14,FALSE)=0,"",VLOOKUP($A74,'FE - Flux 2 - UBL'!$A93:$T531,14,FALSE))</f>
        <v/>
      </c>
      <c r="O74" s="95" t="str">
        <f>IF(VLOOKUP($A74,'FE - Flux 2 - UBL'!$A95:$T534,15,FALSE)=0,"",VLOOKUP($A74,'FE - Flux 2 - UBL'!$A95:$T534,15,FALSE))</f>
        <v/>
      </c>
      <c r="P74" s="95" t="str">
        <f>IF(VLOOKUP($A74,'FE - Flux 2 - UBL'!$A82:$T520,16,FALSE)=0,"",VLOOKUP($A74,'FE - Flux 2 - UBL'!$A82:$T520,16,FALSE))</f>
        <v/>
      </c>
      <c r="Q74" s="91" t="str">
        <f>IF(VLOOKUP($A74,'FE - Flux 2 - UBL'!$A93:$T531,17,FALSE)=0,"",VLOOKUP($A74,'FE - Flux 2 - UBL'!$A93:$T531,17,FALSE))</f>
        <v/>
      </c>
      <c r="R74" s="91" t="str">
        <f>IF(VLOOKUP($A74,'FE - Flux 2 - UBL'!$A82:$T520,18,FALSE)=0,"",VLOOKUP($A74,'FE - Flux 2 - UBL'!$A82:$T520,18,FALSE))</f>
        <v/>
      </c>
      <c r="S74" s="91" t="str">
        <f>IF(VLOOKUP($A74,'FE - Flux 2 - UBL'!$A93:$T531,19,FALSE)=0,"",VLOOKUP($A74,'FE - Flux 2 - UBL'!$A93:$T531,19,FALSE))</f>
        <v/>
      </c>
      <c r="T74" s="95" t="str">
        <f>IF(VLOOKUP($A74,'FE - Flux 2 - UBL'!$A93:$T531,20,FALSE)=0,"",VLOOKUP($A74,'FE - Flux 2 - UBL'!$A93:$T531,20,FALSE))</f>
        <v/>
      </c>
    </row>
    <row r="75" spans="1:20" ht="42">
      <c r="A75" s="223" t="s">
        <v>1575</v>
      </c>
      <c r="B75" s="91" t="str">
        <f>IF(VLOOKUP($A75,'FE - Flux 2 - UBL'!$A94:$T532,2,FALSE)=0,"",VLOOKUP($A75,'FE - Flux 2 - UBL'!$A94:$T532,2,FALSE))</f>
        <v> 0..1</v>
      </c>
      <c r="C75" s="91"/>
      <c r="D75" s="91" t="str">
        <f>IF(VLOOKUP($A75,'FE - Flux 2 - UBL'!$A94:$T532,4,FALSE)=0,"",VLOOKUP($A75,'FE - Flux 2 - UBL'!$A94:$T532,4,FALSE))</f>
        <v> 0..1</v>
      </c>
      <c r="E75" s="26"/>
      <c r="F75" s="52"/>
      <c r="G75" s="54"/>
      <c r="H75" s="107" t="s">
        <v>1576</v>
      </c>
      <c r="I75" s="92" t="str">
        <f>IF(VLOOKUP($A75,'FE - Flux 2 - UBL'!$A95:$T533,9,FALSE)=0,"",VLOOKUP($A75,'FE - Flux 2 - UBL'!$A95:$T533,9,FALSE))</f>
        <v> /Invoice/cac:InvoiceLine /CreditNote/cac:CreditNoteLine</v>
      </c>
      <c r="J75" s="92" t="str">
        <f>IF(VLOOKUP($A75,'FE - Flux 2 - UBL'!$A95:$T533,10,FALSE)=0,"",VLOOKUP($A75,'FE - Flux 2 - UBL'!$A95:$T533,10,FALSE))</f>
        <v> /cac:Delivery/cac:DeliveryLocation/cac:Address/cbc:StreetName</v>
      </c>
      <c r="K75" s="91" t="str">
        <f>IF(VLOOKUP($A75,'FE - Flux 2 - UBL'!$A84:$T522,11,FALSE)=0,"",VLOOKUP($A75,'FE - Flux 2 - UBL'!$A84:$T522,11,FALSE))</f>
        <v> TEXT</v>
      </c>
      <c r="L75" s="93">
        <f>IF(VLOOKUP($A75,'FE - Flux 2 - UBL'!$A84:$T522,12,FALSE)=0,"",VLOOKUP($A75,'FE - Flux 2 - UBL'!$A84:$T522,12,FALSE))</f>
        <v>255</v>
      </c>
      <c r="M75" s="186" t="str">
        <f>IF(VLOOKUP($A75,'FE - Flux 2 - UBL'!$A95:$T533,13,FALSE)=0,"",VLOOKUP($A75,'FE - Flux 2 - UBL'!$A95:$T533,13,FALSE))</f>
        <v/>
      </c>
      <c r="N75" s="159" t="str">
        <f>IF(VLOOKUP($A75,'FE - Flux 2 - UBL'!$A94:$T532,14,FALSE)=0,"",VLOOKUP($A75,'FE - Flux 2 - UBL'!$A94:$T532,14,FALSE))</f>
        <v/>
      </c>
      <c r="O75" s="95" t="str">
        <f>IF(VLOOKUP($A75,'FE - Flux 2 - UBL'!$A96:$T535,15,FALSE)=0,"",VLOOKUP($A75,'FE - Flux 2 - UBL'!$A96:$T535,15,FALSE))</f>
        <v> Main line of an address.</v>
      </c>
      <c r="P75" s="95" t="str">
        <f>IF(VLOOKUP($A75,'FE - Flux 2 - UBL'!$A83:$T521,16,FALSE)=0,"",VLOOKUP($A75,'FE - Flux 2 - UBL'!$A83:$T521,16,FALSE))</f>
        <v> Usually the name and number of the street or post office box.</v>
      </c>
      <c r="Q75" s="91" t="str">
        <f>IF(VLOOKUP($A75,'FE - Flux 2 - UBL'!$A94:$T532,17,FALSE)=0,"",VLOOKUP($A75,'FE - Flux 2 - UBL'!$A94:$T532,17,FALSE))</f>
        <v/>
      </c>
      <c r="R75" s="91" t="str">
        <f>IF(VLOOKUP($A75,'FE - Flux 2 - UBL'!$A83:$T521,18,FALSE)=0,"",VLOOKUP($A75,'FE - Flux 2 - UBL'!$A83:$T521,18,FALSE))</f>
        <v/>
      </c>
      <c r="S75" s="91" t="str">
        <f>IF(VLOOKUP($A75,'FE - Flux 2 - UBL'!$A94:$T532,19,FALSE)=0,"",VLOOKUP($A75,'FE - Flux 2 - UBL'!$A94:$T532,19,FALSE))</f>
        <v/>
      </c>
      <c r="T75" s="95" t="str">
        <f>IF(VLOOKUP($A75,'FE - Flux 2 - UBL'!$A94:$T532,20,FALSE)=0,"",VLOOKUP($A75,'FE - Flux 2 - UBL'!$A94:$T532,20,FALSE))</f>
        <v/>
      </c>
    </row>
    <row r="76" spans="1:20" ht="42">
      <c r="A76" s="223" t="s">
        <v>1577</v>
      </c>
      <c r="B76" s="91" t="str">
        <f>IF(VLOOKUP($A76,'FE - Flux 2 - UBL'!$A95:$T533,2,FALSE)=0,"",VLOOKUP($A76,'FE - Flux 2 - UBL'!$A95:$T533,2,FALSE))</f>
        <v>0..1</v>
      </c>
      <c r="C76" s="91"/>
      <c r="D76" s="91" t="str">
        <f>IF(VLOOKUP($A76,'FE - Flux 2 - UBL'!$A95:$T533,4,FALSE)=0,"",VLOOKUP($A76,'FE - Flux 2 - UBL'!$A95:$T533,4,FALSE))</f>
        <v> 0..1</v>
      </c>
      <c r="E76" s="26"/>
      <c r="F76" s="52"/>
      <c r="G76" s="54"/>
      <c r="H76" s="107" t="s">
        <v>1578</v>
      </c>
      <c r="I76" s="92" t="str">
        <f>IF(VLOOKUP($A76,'FE - Flux 2 - UBL'!$A96:$T534,9,FALSE)=0,"",VLOOKUP($A76,'FE - Flux 2 - UBL'!$A96:$T534,9,FALSE))</f>
        <v> /Invoice/cac:InvoiceLine /CreditNote/cac:CreditNoteLine</v>
      </c>
      <c r="J76" s="92" t="str">
        <f>IF(VLOOKUP($A76,'FE - Flux 2 - UBL'!$A96:$T534,10,FALSE)=0,"",VLOOKUP($A76,'FE - Flux 2 - UBL'!$A96:$T534,10,FALSE))</f>
        <v> /cac:Delivery/cac:DeliveryLocation/cac:Address/cbc:AdditionalStreetName</v>
      </c>
      <c r="K76" s="91" t="str">
        <f>IF(VLOOKUP($A76,'FE - Flux 2 - UBL'!$A85:$T523,11,FALSE)=0,"",VLOOKUP($A76,'FE - Flux 2 - UBL'!$A85:$T523,11,FALSE))</f>
        <v> TEXT</v>
      </c>
      <c r="L76" s="93">
        <f>IF(VLOOKUP($A76,'FE - Flux 2 - UBL'!$A85:$T523,12,FALSE)=0,"",VLOOKUP($A76,'FE - Flux 2 - UBL'!$A85:$T523,12,FALSE))</f>
        <v>255</v>
      </c>
      <c r="M76" s="186" t="str">
        <f>IF(VLOOKUP($A76,'FE - Flux 2 - UBL'!$A96:$T534,13,FALSE)=0,"",VLOOKUP($A76,'FE - Flux 2 - UBL'!$A96:$T534,13,FALSE))</f>
        <v/>
      </c>
      <c r="N76" s="159" t="str">
        <f>IF(VLOOKUP($A76,'FE - Flux 2 - UBL'!$A95:$T533,14,FALSE)=0,"",VLOOKUP($A76,'FE - Flux 2 - UBL'!$A95:$T533,14,FALSE))</f>
        <v/>
      </c>
      <c r="O76" s="95" t="str">
        <f>IF(VLOOKUP($A76,'FE - Flux 2 - UBL'!$A97:$T536,15,FALSE)=0,"",VLOOKUP($A76,'FE - Flux 2 - UBL'!$A97:$T536,15,FALSE))</f>
        <v> Additional line of an address, which can be used to provide details and supplement the main line.</v>
      </c>
      <c r="P76" s="95" t="str">
        <f>IF(VLOOKUP($A76,'FE - Flux 2 - UBL'!$A84:$T522,16,FALSE)=0,"",VLOOKUP($A76,'FE - Flux 2 - UBL'!$A84:$T522,16,FALSE))</f>
        <v/>
      </c>
      <c r="Q76" s="91" t="str">
        <f>IF(VLOOKUP($A76,'FE - Flux 2 - UBL'!$A95:$T533,17,FALSE)=0,"",VLOOKUP($A76,'FE - Flux 2 - UBL'!$A95:$T533,17,FALSE))</f>
        <v/>
      </c>
      <c r="R76" s="91" t="str">
        <f>IF(VLOOKUP($A76,'FE - Flux 2 - UBL'!$A84:$T522,18,FALSE)=0,"",VLOOKUP($A76,'FE - Flux 2 - UBL'!$A84:$T522,18,FALSE))</f>
        <v/>
      </c>
      <c r="S76" s="91" t="str">
        <f>IF(VLOOKUP($A76,'FE - Flux 2 - UBL'!$A95:$T533,19,FALSE)=0,"",VLOOKUP($A76,'FE - Flux 2 - UBL'!$A95:$T533,19,FALSE))</f>
        <v/>
      </c>
      <c r="T76" s="95" t="str">
        <f>IF(VLOOKUP($A76,'FE - Flux 2 - UBL'!$A95:$T533,20,FALSE)=0,"",VLOOKUP($A76,'FE - Flux 2 - UBL'!$A95:$T533,20,FALSE))</f>
        <v/>
      </c>
    </row>
    <row r="77" spans="1:20" ht="42">
      <c r="A77" s="223" t="s">
        <v>1579</v>
      </c>
      <c r="B77" s="91" t="str">
        <f>IF(VLOOKUP($A77,'FE - Flux 2 - UBL'!$A96:$T534,2,FALSE)=0,"",VLOOKUP($A77,'FE - Flux 2 - UBL'!$A96:$T534,2,FALSE))</f>
        <v> 0..1</v>
      </c>
      <c r="C77" s="91"/>
      <c r="D77" s="91" t="str">
        <f>IF(VLOOKUP($A77,'FE - Flux 2 - UBL'!$A96:$T534,4,FALSE)=0,"",VLOOKUP($A77,'FE - Flux 2 - UBL'!$A96:$T534,4,FALSE))</f>
        <v> 0..1</v>
      </c>
      <c r="E77" s="26"/>
      <c r="F77" s="52"/>
      <c r="G77" s="54"/>
      <c r="H77" s="107" t="s">
        <v>1580</v>
      </c>
      <c r="I77" s="92" t="str">
        <f>IF(VLOOKUP($A77,'FE - Flux 2 - UBL'!$A97:$T535,9,FALSE)=0,"",VLOOKUP($A77,'FE - Flux 2 - UBL'!$A97:$T535,9,FALSE))</f>
        <v> /Invoice/cac:InvoiceLine /CreditNote/cac:CreditNoteLine</v>
      </c>
      <c r="J77" s="92" t="str">
        <f>IF(VLOOKUP($A77,'FE - Flux 2 - UBL'!$A97:$T535,10,FALSE)=0,"",VLOOKUP($A77,'FE - Flux 2 - UBL'!$A97:$T535,10,FALSE))</f>
        <v> /cac:Delivery/cac:DeliveryLocation/cac:Address/cac:AddressLine/cbc:Line</v>
      </c>
      <c r="K77" s="91" t="str">
        <f>IF(VLOOKUP($A77,'FE - Flux 2 - UBL'!$A86:$T524,11,FALSE)=0,"",VLOOKUP($A77,'FE - Flux 2 - UBL'!$A86:$T524,11,FALSE))</f>
        <v> TEXT</v>
      </c>
      <c r="L77" s="93">
        <f>IF(VLOOKUP($A77,'FE - Flux 2 - UBL'!$A86:$T524,12,FALSE)=0,"",VLOOKUP($A77,'FE - Flux 2 - UBL'!$A86:$T524,12,FALSE))</f>
        <v>255</v>
      </c>
      <c r="M77" s="186" t="str">
        <f>IF(VLOOKUP($A77,'FE - Flux 2 - UBL'!$A97:$T535,13,FALSE)=0,"",VLOOKUP($A77,'FE - Flux 2 - UBL'!$A97:$T535,13,FALSE))</f>
        <v/>
      </c>
      <c r="N77" s="159" t="str">
        <f>IF(VLOOKUP($A77,'FE - Flux 2 - UBL'!$A96:$T534,14,FALSE)=0,"",VLOOKUP($A77,'FE - Flux 2 - UBL'!$A96:$T534,14,FALSE))</f>
        <v/>
      </c>
      <c r="O77" s="95" t="str">
        <f>IF(VLOOKUP($A77,'FE - Flux 2 - UBL'!$A98:$T537,15,FALSE)=0,"",VLOOKUP($A77,'FE - Flux 2 - UBL'!$A98:$T537,15,FALSE))</f>
        <v> Additional line of an address, which can be used to provide details and supplement the main line.</v>
      </c>
      <c r="P77" s="95" t="str">
        <f>IF(VLOOKUP($A77,'FE - Flux 2 - UBL'!$A85:$T523,16,FALSE)=0,"",VLOOKUP($A77,'FE - Flux 2 - UBL'!$A85:$T523,16,FALSE))</f>
        <v/>
      </c>
      <c r="Q77" s="91" t="str">
        <f>IF(VLOOKUP($A77,'FE - Flux 2 - UBL'!$A96:$T534,17,FALSE)=0,"",VLOOKUP($A77,'FE - Flux 2 - UBL'!$A96:$T534,17,FALSE))</f>
        <v/>
      </c>
      <c r="R77" s="91" t="str">
        <f>IF(VLOOKUP($A77,'FE - Flux 2 - UBL'!$A85:$T523,18,FALSE)=0,"",VLOOKUP($A77,'FE - Flux 2 - UBL'!$A85:$T523,18,FALSE))</f>
        <v/>
      </c>
      <c r="S77" s="91" t="str">
        <f>IF(VLOOKUP($A77,'FE - Flux 2 - UBL'!$A96:$T534,19,FALSE)=0,"",VLOOKUP($A77,'FE - Flux 2 - UBL'!$A96:$T534,19,FALSE))</f>
        <v/>
      </c>
      <c r="T77" s="95" t="str">
        <f>IF(VLOOKUP($A77,'FE - Flux 2 - UBL'!$A96:$T534,20,FALSE)=0,"",VLOOKUP($A77,'FE - Flux 2 - UBL'!$A96:$T534,20,FALSE))</f>
        <v/>
      </c>
    </row>
    <row r="78" spans="1:20" ht="42">
      <c r="A78" s="223" t="s">
        <v>1581</v>
      </c>
      <c r="B78" s="91" t="str">
        <f>IF(VLOOKUP($A78,'FE - Flux 2 - UBL'!$A97:$T535,2,FALSE)=0,"",VLOOKUP($A78,'FE - Flux 2 - UBL'!$A97:$T535,2,FALSE))</f>
        <v> 0..1</v>
      </c>
      <c r="C78" s="91"/>
      <c r="D78" s="91" t="str">
        <f>IF(VLOOKUP($A78,'FE - Flux 2 - UBL'!$A97:$T535,4,FALSE)=0,"",VLOOKUP($A78,'FE - Flux 2 - UBL'!$A97:$T535,4,FALSE))</f>
        <v> 0..1</v>
      </c>
      <c r="E78" s="26"/>
      <c r="F78" s="52"/>
      <c r="G78" s="54"/>
      <c r="H78" s="107" t="s">
        <v>1582</v>
      </c>
      <c r="I78" s="92" t="str">
        <f>IF(VLOOKUP($A78,'FE - Flux 2 - UBL'!$A98:$T536,9,FALSE)=0,"",VLOOKUP($A78,'FE - Flux 2 - UBL'!$A98:$T536,9,FALSE))</f>
        <v> /Invoice/cac:InvoiceLine /CreditNote/cac:CreditNoteLine</v>
      </c>
      <c r="J78" s="92" t="str">
        <f>IF(VLOOKUP($A78,'FE - Flux 2 - UBL'!$A98:$T536,10,FALSE)=0,"",VLOOKUP($A78,'FE - Flux 2 - UBL'!$A98:$T536,10,FALSE))</f>
        <v> /cac:Delivery/cac:DeliveryLocation/cac:Address/cbc:CityName</v>
      </c>
      <c r="K78" s="91" t="str">
        <f>IF(VLOOKUP($A78,'FE - Flux 2 - UBL'!$A87:$T525,11,FALSE)=0,"",VLOOKUP($A78,'FE - Flux 2 - UBL'!$A87:$T525,11,FALSE))</f>
        <v> TEXT</v>
      </c>
      <c r="L78" s="93">
        <f>IF(VLOOKUP($A78,'FE - Flux 2 - UBL'!$A87:$T525,12,FALSE)=0,"",VLOOKUP($A78,'FE - Flux 2 - UBL'!$A87:$T525,12,FALSE))</f>
        <v>255</v>
      </c>
      <c r="M78" s="186" t="str">
        <f>IF(VLOOKUP($A78,'FE - Flux 2 - UBL'!$A98:$T536,13,FALSE)=0,"",VLOOKUP($A78,'FE - Flux 2 - UBL'!$A98:$T536,13,FALSE))</f>
        <v/>
      </c>
      <c r="N78" s="159" t="str">
        <f>IF(VLOOKUP($A78,'FE - Flux 2 - UBL'!$A97:$T535,14,FALSE)=0,"",VLOOKUP($A78,'FE - Flux 2 - UBL'!$A97:$T535,14,FALSE))</f>
        <v/>
      </c>
      <c r="O78" s="95" t="str">
        <f>IF(VLOOKUP($A78,'FE - Flux 2 - UBL'!$A99:$T538,15,FALSE)=0,"",VLOOKUP($A78,'FE - Flux 2 - UBL'!$A99:$T538,15,FALSE))</f>
        <v> Common name of the commune, town or village in which the Buyer's address is located.</v>
      </c>
      <c r="P78" s="95" t="str">
        <f>IF(VLOOKUP($A78,'FE - Flux 2 - UBL'!$A86:$T524,16,FALSE)=0,"",VLOOKUP($A78,'FE - Flux 2 - UBL'!$A86:$T524,16,FALSE))</f>
        <v/>
      </c>
      <c r="Q78" s="91" t="str">
        <f>IF(VLOOKUP($A78,'FE - Flux 2 - UBL'!$A97:$T535,17,FALSE)=0,"",VLOOKUP($A78,'FE - Flux 2 - UBL'!$A97:$T535,17,FALSE))</f>
        <v/>
      </c>
      <c r="R78" s="91" t="str">
        <f>IF(VLOOKUP($A78,'FE - Flux 2 - UBL'!$A86:$T524,18,FALSE)=0,"",VLOOKUP($A78,'FE - Flux 2 - UBL'!$A86:$T524,18,FALSE))</f>
        <v/>
      </c>
      <c r="S78" s="91" t="str">
        <f>IF(VLOOKUP($A78,'FE - Flux 2 - UBL'!$A97:$T535,19,FALSE)=0,"",VLOOKUP($A78,'FE - Flux 2 - UBL'!$A97:$T535,19,FALSE))</f>
        <v/>
      </c>
      <c r="T78" s="95" t="str">
        <f>IF(VLOOKUP($A78,'FE - Flux 2 - UBL'!$A97:$T535,20,FALSE)=0,"",VLOOKUP($A78,'FE - Flux 2 - UBL'!$A97:$T535,20,FALSE))</f>
        <v/>
      </c>
    </row>
    <row r="79" spans="1:20" ht="42">
      <c r="A79" s="223" t="s">
        <v>1583</v>
      </c>
      <c r="B79" s="91" t="str">
        <f>IF(VLOOKUP($A79,'FE - Flux 2 - UBL'!$A98:$T536,2,FALSE)=0,"",VLOOKUP($A79,'FE - Flux 2 - UBL'!$A98:$T536,2,FALSE))</f>
        <v>0..1</v>
      </c>
      <c r="C79" s="91"/>
      <c r="D79" s="91" t="str">
        <f>IF(VLOOKUP($A79,'FE - Flux 2 - UBL'!$A98:$T536,4,FALSE)=0,"",VLOOKUP($A79,'FE - Flux 2 - UBL'!$A98:$T536,4,FALSE))</f>
        <v> 0..1</v>
      </c>
      <c r="E79" s="26"/>
      <c r="F79" s="52"/>
      <c r="G79" s="54"/>
      <c r="H79" s="107" t="s">
        <v>1584</v>
      </c>
      <c r="I79" s="92" t="str">
        <f>IF(VLOOKUP($A79,'FE - Flux 2 - UBL'!$A99:$T537,9,FALSE)=0,"",VLOOKUP($A79,'FE - Flux 2 - UBL'!$A99:$T537,9,FALSE))</f>
        <v> /Invoice/cac:InvoiceLine /CreditNote/cac:CreditNoteLine</v>
      </c>
      <c r="J79" s="92" t="str">
        <f>IF(VLOOKUP($A79,'FE - Flux 2 - UBL'!$A99:$T537,10,FALSE)=0,"",VLOOKUP($A79,'FE - Flux 2 - UBL'!$A99:$T537,10,FALSE))</f>
        <v> /cac:Delivery/cac:DeliveryLocation/cac:Address/cbc:PostalZone</v>
      </c>
      <c r="K79" s="91" t="str">
        <f>IF(VLOOKUP($A79,'FE - Flux 2 - UBL'!$A88:$T526,11,FALSE)=0,"",VLOOKUP($A79,'FE - Flux 2 - UBL'!$A88:$T526,11,FALSE))</f>
        <v> TEXT</v>
      </c>
      <c r="L79" s="93">
        <f>IF(VLOOKUP($A79,'FE - Flux 2 - UBL'!$A88:$T526,12,FALSE)=0,"",VLOOKUP($A79,'FE - Flux 2 - UBL'!$A88:$T526,12,FALSE))</f>
        <v>10</v>
      </c>
      <c r="M79" s="186" t="str">
        <f>IF(VLOOKUP($A79,'FE - Flux 2 - UBL'!$A99:$T537,13,FALSE)=0,"",VLOOKUP($A79,'FE - Flux 2 - UBL'!$A99:$T537,13,FALSE))</f>
        <v/>
      </c>
      <c r="N79" s="159" t="str">
        <f>IF(VLOOKUP($A79,'FE - Flux 2 - UBL'!$A98:$T536,14,FALSE)=0,"",VLOOKUP($A79,'FE - Flux 2 - UBL'!$A98:$T536,14,FALSE))</f>
        <v/>
      </c>
      <c r="O79" s="95" t="str">
        <f>IF(VLOOKUP($A79,'FE - Flux 2 - UBL'!$A100:$T539,15,FALSE)=0,"",VLOOKUP($A79,'FE - Flux 2 - UBL'!$A100:$T539,15,FALSE))</f>
        <v> Identifier for an addressable group of properties, consistent with the applicable postal service.</v>
      </c>
      <c r="P79" s="95" t="str">
        <f>IF(VLOOKUP($A79,'FE - Flux 2 - UBL'!$A87:$T525,16,FALSE)=0,"",VLOOKUP($A79,'FE - Flux 2 - UBL'!$A87:$T525,16,FALSE))</f>
        <v> Example: postal code or postal delivery number.</v>
      </c>
      <c r="Q79" s="91" t="str">
        <f>IF(VLOOKUP($A79,'FE - Flux 2 - UBL'!$A98:$T536,17,FALSE)=0,"",VLOOKUP($A79,'FE - Flux 2 - UBL'!$A98:$T536,17,FALSE))</f>
        <v/>
      </c>
      <c r="R79" s="91" t="str">
        <f>IF(VLOOKUP($A79,'FE - Flux 2 - UBL'!$A87:$T525,18,FALSE)=0,"",VLOOKUP($A79,'FE - Flux 2 - UBL'!$A87:$T525,18,FALSE))</f>
        <v/>
      </c>
      <c r="S79" s="91" t="str">
        <f>IF(VLOOKUP($A79,'FE - Flux 2 - UBL'!$A98:$T536,19,FALSE)=0,"",VLOOKUP($A79,'FE - Flux 2 - UBL'!$A98:$T536,19,FALSE))</f>
        <v/>
      </c>
      <c r="T79" s="95" t="str">
        <f>IF(VLOOKUP($A79,'FE - Flux 2 - UBL'!$A98:$T536,20,FALSE)=0,"",VLOOKUP($A79,'FE - Flux 2 - UBL'!$A98:$T536,20,FALSE))</f>
        <v/>
      </c>
    </row>
    <row r="80" spans="1:20" ht="42">
      <c r="A80" s="223" t="s">
        <v>1585</v>
      </c>
      <c r="B80" s="91" t="str">
        <f>IF(VLOOKUP($A80,'FE - Flux 2 - UBL'!$A99:$T537,2,FALSE)=0,"",VLOOKUP($A80,'FE - Flux 2 - UBL'!$A99:$T537,2,FALSE))</f>
        <v> 0..1</v>
      </c>
      <c r="C80" s="91"/>
      <c r="D80" s="91" t="str">
        <f>IF(VLOOKUP($A80,'FE - Flux 2 - UBL'!$A99:$T537,4,FALSE)=0,"",VLOOKUP($A80,'FE - Flux 2 - UBL'!$A99:$T537,4,FALSE))</f>
        <v> 0..1</v>
      </c>
      <c r="E80" s="26"/>
      <c r="F80" s="52"/>
      <c r="G80" s="54"/>
      <c r="H80" s="107" t="s">
        <v>1586</v>
      </c>
      <c r="I80" s="92" t="str">
        <f>IF(VLOOKUP($A80,'FE - Flux 2 - UBL'!$A100:$T538,9,FALSE)=0,"",VLOOKUP($A80,'FE - Flux 2 - UBL'!$A100:$T538,9,FALSE))</f>
        <v> /Invoice/cac:InvoiceLine /CreditNote/cac:CreditNoteLine</v>
      </c>
      <c r="J80" s="92" t="str">
        <f>IF(VLOOKUP($A80,'FE - Flux 2 - UBL'!$A100:$T538,10,FALSE)=0,"",VLOOKUP($A80,'FE - Flux 2 - UBL'!$A100:$T538,10,FALSE))</f>
        <v> /cac:Delivery/cac:DeliveryLocation/cac:Address/cbc:CountrySubentity</v>
      </c>
      <c r="K80" s="91" t="str">
        <f>IF(VLOOKUP($A80,'FE - Flux 2 - UBL'!$A89:$T527,11,FALSE)=0,"",VLOOKUP($A80,'FE - Flux 2 - UBL'!$A89:$T527,11,FALSE))</f>
        <v> TEXT</v>
      </c>
      <c r="L80" s="93">
        <f>IF(VLOOKUP($A80,'FE - Flux 2 - UBL'!$A89:$T527,12,FALSE)=0,"",VLOOKUP($A80,'FE - Flux 2 - UBL'!$A89:$T527,12,FALSE))</f>
        <v>255</v>
      </c>
      <c r="M80" s="186" t="str">
        <f>IF(VLOOKUP($A80,'FE - Flux 2 - UBL'!$A100:$T538,13,FALSE)=0,"",VLOOKUP($A80,'FE - Flux 2 - UBL'!$A100:$T538,13,FALSE))</f>
        <v/>
      </c>
      <c r="N80" s="159" t="str">
        <f>IF(VLOOKUP($A80,'FE - Flux 2 - UBL'!$A99:$T537,14,FALSE)=0,"",VLOOKUP($A80,'FE - Flux 2 - UBL'!$A99:$T537,14,FALSE))</f>
        <v/>
      </c>
      <c r="O80" s="95" t="str">
        <f>IF(VLOOKUP($A80,'FE - Flux 2 - UBL'!$A101:$T540,15,FALSE)=0,"",VLOOKUP($A80,'FE - Flux 2 - UBL'!$A101:$T540,15,FALSE))</f>
        <v> Subdivision of a country.</v>
      </c>
      <c r="P80" s="95" t="str">
        <f>IF(VLOOKUP($A80,'FE - Flux 2 - UBL'!$A88:$T526,16,FALSE)=0,"",VLOOKUP($A80,'FE - Flux 2 - UBL'!$A88:$T526,16,FALSE))</f>
        <v> Example: region, county, state, province, etc.</v>
      </c>
      <c r="Q80" s="91" t="str">
        <f>IF(VLOOKUP($A80,'FE - Flux 2 - UBL'!$A99:$T537,17,FALSE)=0,"",VLOOKUP($A80,'FE - Flux 2 - UBL'!$A99:$T537,17,FALSE))</f>
        <v/>
      </c>
      <c r="R80" s="91" t="str">
        <f>IF(VLOOKUP($A80,'FE - Flux 2 - UBL'!$A88:$T526,18,FALSE)=0,"",VLOOKUP($A80,'FE - Flux 2 - UBL'!$A88:$T526,18,FALSE))</f>
        <v/>
      </c>
      <c r="S80" s="91" t="str">
        <f>IF(VLOOKUP($A80,'FE - Flux 2 - UBL'!$A99:$T537,19,FALSE)=0,"",VLOOKUP($A80,'FE - Flux 2 - UBL'!$A99:$T537,19,FALSE))</f>
        <v/>
      </c>
      <c r="T80" s="95" t="str">
        <f>IF(VLOOKUP($A80,'FE - Flux 2 - UBL'!$A99:$T537,20,FALSE)=0,"",VLOOKUP($A80,'FE - Flux 2 - UBL'!$A99:$T537,20,FALSE))</f>
        <v/>
      </c>
    </row>
    <row r="81" spans="1:20" ht="70">
      <c r="A81" s="223" t="s">
        <v>1587</v>
      </c>
      <c r="B81" s="91" t="str">
        <f>IF(VLOOKUP($A81,'FE - Flux 2 - UBL'!$A100:$T538,2,FALSE)=0,"",VLOOKUP($A81,'FE - Flux 2 - UBL'!$A100:$T538,2,FALSE))</f>
        <v> 1..1</v>
      </c>
      <c r="C81" s="91"/>
      <c r="D81" s="91" t="str">
        <f>IF(VLOOKUP($A81,'FE - Flux 2 - UBL'!$A100:$T538,4,FALSE)=0,"",VLOOKUP($A81,'FE - Flux 2 - UBL'!$A100:$T538,4,FALSE))</f>
        <v> 1..1</v>
      </c>
      <c r="E81" s="26"/>
      <c r="F81" s="30"/>
      <c r="G81" s="55"/>
      <c r="H81" s="107" t="s">
        <v>1588</v>
      </c>
      <c r="I81" s="92" t="str">
        <f>IF(VLOOKUP($A81,'FE - Flux 2 - UBL'!$A101:$T539,9,FALSE)=0,"",VLOOKUP($A81,'FE - Flux 2 - UBL'!$A101:$T539,9,FALSE))</f>
        <v> /Invoice/cac:InvoiceLine /CreditNote/cac:CreditNoteLine</v>
      </c>
      <c r="J81" s="92" t="str">
        <f>IF(VLOOKUP($A81,'FE - Flux 2 - UBL'!$A101:$T539,10,FALSE)=0,"",VLOOKUP($A81,'FE - Flux 2 - UBL'!$A101:$T539,10,FALSE))</f>
        <v> /cac:Delivery/cac:DeliveryLocation/cac:Address/cac:Country/cbc:IdentificationCode</v>
      </c>
      <c r="K81" s="91" t="str">
        <f>IF(VLOOKUP($A81,'FE - Flux 2 - UBL'!$A90:$T528,11,FALSE)=0,"",VLOOKUP($A81,'FE - Flux 2 - UBL'!$A90:$T528,11,FALSE))</f>
        <v> CODED</v>
      </c>
      <c r="L81" s="93">
        <f>IF(VLOOKUP($A81,'FE - Flux 2 - UBL'!$A90:$T528,12,FALSE)=0,"",VLOOKUP($A81,'FE - Flux 2 - UBL'!$A90:$T528,12,FALSE))</f>
        <v>2</v>
      </c>
      <c r="M81" s="186" t="str">
        <f>IF(VLOOKUP($A81,'FE - Flux 2 - UBL'!$A101:$T539,13,FALSE)=0,"",VLOOKUP($A81,'FE - Flux 2 - UBL'!$A101:$T539,13,FALSE))</f>
        <v> ISO 3166</v>
      </c>
      <c r="N81" s="159" t="str">
        <f>IF(VLOOKUP($A81,'FE - Flux 2 - UBL'!$A100:$T538,14,FALSE)=0,"",VLOOKUP($A81,'FE - Flux 2 - UBL'!$A100:$T538,14,FALSE))</f>
        <v/>
      </c>
      <c r="O81" s="95" t="str">
        <f>IF(VLOOKUP($A81,'FE - Flux 2 - UBL'!$A102:$T541,15,FALSE)=0,"",VLOOKUP($A81,'FE - Flux 2 - UBL'!$A102:$T541,15,FALSE))</f>
        <v> Country identification code.</v>
      </c>
      <c r="P81" s="95" t="str">
        <f>IF(VLOOKUP($A81,'FE - Flux 2 - UBL'!$A89:$T527,16,FALSE)=0,"",VLOOKUP($A81,'FE - Flux 2 - UBL'!$A89:$T527,16,FALSE))</f>
        <v>Valid country lists are registered with the Maintenance Agency for ISO 3166-1 “Codes for the representation of country names and their subdivisions”. It is recommended to use alpha-2 representation.</v>
      </c>
      <c r="Q81" s="91" t="str">
        <f>IF(VLOOKUP($A81,'FE - Flux 2 - UBL'!$A100:$T538,17,FALSE)=0,"",VLOOKUP($A81,'FE - Flux 2 - UBL'!$A100:$T538,17,FALSE))</f>
        <v> G2.01 G6.11</v>
      </c>
      <c r="R81" s="91" t="str">
        <f>IF(VLOOKUP($A81,'FE - Flux 2 - UBL'!$A89:$T527,18,FALSE)=0,"",VLOOKUP($A81,'FE - Flux 2 - UBL'!$A89:$T527,18,FALSE))</f>
        <v/>
      </c>
      <c r="S81" s="91" t="str">
        <f>IF(VLOOKUP($A81,'FE - Flux 2 - UBL'!$A100:$T538,19,FALSE)=0,"",VLOOKUP($A81,'FE - Flux 2 - UBL'!$A100:$T538,19,FALSE))</f>
        <v/>
      </c>
      <c r="T81" s="95" t="str">
        <f>IF(VLOOKUP($A81,'FE - Flux 2 - UBL'!$A100:$T538,20,FALSE)=0,"",VLOOKUP($A81,'FE - Flux 2 - UBL'!$A100:$T538,20,FALSE))</f>
        <v/>
      </c>
    </row>
    <row r="82" spans="1:20" ht="42">
      <c r="A82" s="97" t="s">
        <v>1590</v>
      </c>
      <c r="B82" s="91" t="str">
        <f>IF(VLOOKUP($A82,'FE - Flux 2 - UBL'!$A101:$T539,2,FALSE)=0,"",VLOOKUP($A82,'FE - Flux 2 - UBL'!$A101:$T539,2,FALSE))</f>
        <v> 0..1</v>
      </c>
      <c r="C82" s="91"/>
      <c r="D82" s="91" t="str">
        <f>IF(VLOOKUP($A82,'FE - Flux 2 - UBL'!$A101:$T539,4,FALSE)=0,"",VLOOKUP($A82,'FE - Flux 2 - UBL'!$A101:$T539,4,FALSE))</f>
        <v> 0..1</v>
      </c>
      <c r="E82" s="26"/>
      <c r="F82" s="137" t="str">
        <f>IF(VLOOKUP($A82,'FE - Flux 2 - UBL'!$A89:$T523,6,FALSE)=0,"",VLOOKUP($A82,'FE - Flux 2 - UBL'!$A89:$T523,6,FALSE))</f>
        <v> Actual delivery details</v>
      </c>
      <c r="G82" s="48"/>
      <c r="H82" s="134"/>
      <c r="I82" s="92" t="str">
        <f>IF(VLOOKUP($A82,'FE - Flux 2 - UBL'!$A102:$T540,9,FALSE)=0,"",VLOOKUP($A82,'FE - Flux 2 - UBL'!$A102:$T540,9,FALSE))</f>
        <v> /Invoice/cac:InvoiceLine /CreditNote/cac:CreditNoteLine</v>
      </c>
      <c r="J82" s="92" t="str">
        <f>IF(VLOOKUP($A82,'FE - Flux 2 - UBL'!$A102:$T540,10,FALSE)=0,"",VLOOKUP($A82,'FE - Flux 2 - UBL'!$A102:$T540,10,FALSE))</f>
        <v> /cac:Delivery/cac:DeliveryLocation</v>
      </c>
      <c r="K82" s="91" t="str">
        <f>IF(VLOOKUP($A82,'FE - Flux 2 - UBL'!$A91:$T529,11,FALSE)=0,"",VLOOKUP($A82,'FE - Flux 2 - UBL'!$A91:$T529,11,FALSE))</f>
        <v/>
      </c>
      <c r="L82" s="93" t="str">
        <f>IF(VLOOKUP($A82,'FE - Flux 2 - UBL'!$A91:$T529,12,FALSE)=0,"",VLOOKUP($A82,'FE - Flux 2 - UBL'!$A91:$T529,12,FALSE))</f>
        <v/>
      </c>
      <c r="M82" s="186" t="str">
        <f>IF(VLOOKUP($A82,'FE - Flux 2 - UBL'!$A102:$T540,13,FALSE)=0,"",VLOOKUP($A82,'FE - Flux 2 - UBL'!$A102:$T540,13,FALSE))</f>
        <v/>
      </c>
      <c r="N82" s="159" t="str">
        <f>IF(VLOOKUP($A82,'FE - Flux 2 - UBL'!$A101:$T539,14,FALSE)=0,"",VLOOKUP($A82,'FE - Flux 2 - UBL'!$A101:$T539,14,FALSE))</f>
        <v/>
      </c>
      <c r="O82" s="95" t="str">
        <f>IF(VLOOKUP($A82,'FE - Flux 2 - UBL'!$A103:$T542,15,FALSE)=0,"",VLOOKUP($A82,'FE - Flux 2 - UBL'!$A103:$T542,15,FALSE))</f>
        <v/>
      </c>
      <c r="P82" s="95" t="str">
        <f>IF(VLOOKUP($A82,'FE - Flux 2 - UBL'!$A90:$T528,16,FALSE)=0,"",VLOOKUP($A82,'FE - Flux 2 - UBL'!$A90:$T528,16,FALSE))</f>
        <v/>
      </c>
      <c r="Q82" s="91" t="str">
        <f>IF(VLOOKUP($A82,'FE - Flux 2 - UBL'!$A101:$T539,17,FALSE)=0,"",VLOOKUP($A82,'FE - Flux 2 - UBL'!$A101:$T539,17,FALSE))</f>
        <v> G1.39 G6.11</v>
      </c>
      <c r="R82" s="91" t="str">
        <f>IF(VLOOKUP($A82,'FE - Flux 2 - UBL'!$A90:$T528,18,FALSE)=0,"",VLOOKUP($A82,'FE - Flux 2 - UBL'!$A90:$T528,18,FALSE))</f>
        <v/>
      </c>
      <c r="S82" s="91" t="str">
        <f>IF(VLOOKUP($A82,'FE - Flux 2 - UBL'!$A101:$T539,19,FALSE)=0,"",VLOOKUP($A82,'FE - Flux 2 - UBL'!$A101:$T539,19,FALSE))</f>
        <v/>
      </c>
      <c r="T82" s="95" t="str">
        <f>IF(VLOOKUP($A82,'FE - Flux 2 - UBL'!$A101:$T539,20,FALSE)=0,"",VLOOKUP($A82,'FE - Flux 2 - UBL'!$A101:$T539,20,FALSE))</f>
        <v/>
      </c>
    </row>
    <row r="83" spans="1:20" ht="32.15" customHeight="1">
      <c r="A83" s="97" t="s">
        <v>1594</v>
      </c>
      <c r="B83" s="91" t="str">
        <f>IF(VLOOKUP($A83,'FE - Flux 2 - UBL'!$A102:$T540,2,FALSE)=0,"",VLOOKUP($A83,'FE - Flux 2 - UBL'!$A102:$T540,2,FALSE))</f>
        <v> 0..1</v>
      </c>
      <c r="C83" s="91"/>
      <c r="D83" s="91" t="str">
        <f>IF(VLOOKUP($A83,'FE - Flux 2 - UBL'!$A102:$T540,4,FALSE)=0,"",VLOOKUP($A83,'FE - Flux 2 - UBL'!$A102:$T540,4,FALSE))</f>
        <v> 0..1</v>
      </c>
      <c r="E83" s="26"/>
      <c r="F83" s="34" t="str">
        <f>IF(VLOOKUP($A83,'FE - Flux 2 - UBL'!$A90:$T524,6,FALSE)=0,"",VLOOKUP($A83,'FE - Flux 2 - UBL'!$A90:$T524,6,FALSE))</f>
        <v/>
      </c>
      <c r="G83" s="135" t="s">
        <v>1595</v>
      </c>
      <c r="H83" s="135"/>
      <c r="I83" s="92" t="str">
        <f>IF(VLOOKUP($A83,'FE - Flux 2 - UBL'!$A103:$T541,9,FALSE)=0,"",VLOOKUP($A83,'FE - Flux 2 - UBL'!$A103:$T541,9,FALSE))</f>
        <v> /Invoice/cac:InvoiceLine /CreditNote/cac:CreditNoteLine</v>
      </c>
      <c r="J83" s="92" t="str">
        <f>IF(VLOOKUP($A83,'FE - Flux 2 - UBL'!$A103:$T541,10,FALSE)=0,"",VLOOKUP($A83,'FE - Flux 2 - UBL'!$A103:$T541,10,FALSE))</f>
        <v> /cac:Delivery/cac:DeliveryLocation/cbc:ActualDeliveryDate</v>
      </c>
      <c r="K83" s="91" t="str">
        <f>IF(VLOOKUP($A83,'FE - Flux 2 - UBL'!$A92:$T530,11,FALSE)=0,"",VLOOKUP($A83,'FE - Flux 2 - UBL'!$A92:$T530,11,FALSE))</f>
        <v> DATE</v>
      </c>
      <c r="L83" s="93" t="str">
        <f>IF(VLOOKUP($A83,'FE - Flux 2 - UBL'!$A92:$T530,12,FALSE)=0,"",VLOOKUP($A83,'FE - Flux 2 - UBL'!$A92:$T530,12,FALSE))</f>
        <v> ISO</v>
      </c>
      <c r="M83" s="186" t="str">
        <f>IF(VLOOKUP($A83,'FE - Flux 2 - UBL'!$A103:$T541,13,FALSE)=0,"",VLOOKUP($A83,'FE - Flux 2 - UBL'!$A103:$T541,13,FALSE))</f>
        <v> YYYY-MM-DD (UBL format) YYYYMMDD (CII format)</v>
      </c>
      <c r="N83" s="159" t="str">
        <f>IF(VLOOKUP($A83,'FE - Flux 2 - UBL'!$A102:$T540,14,FALSE)=0,"",VLOOKUP($A83,'FE - Flux 2 - UBL'!$A102:$T540,14,FALSE))</f>
        <v/>
      </c>
      <c r="O83" s="95" t="str">
        <f>IF(VLOOKUP($A83,'FE - Flux 2 - UBL'!$A104:$T543,15,FALSE)=0,"",VLOOKUP($A83,'FE - Flux 2 - UBL'!$A104:$T543,15,FALSE))</f>
        <v/>
      </c>
      <c r="P83" s="95" t="str">
        <f>IF(VLOOKUP($A83,'FE - Flux 2 - UBL'!$A91:$T529,16,FALSE)=0,"",VLOOKUP($A83,'FE - Flux 2 - UBL'!$A91:$T529,16,FALSE))</f>
        <v/>
      </c>
      <c r="Q83" s="91" t="str">
        <f>IF(VLOOKUP($A83,'FE - Flux 2 - UBL'!$A102:$T540,17,FALSE)=0,"",VLOOKUP($A83,'FE - Flux 2 - UBL'!$A102:$T540,17,FALSE))</f>
        <v/>
      </c>
      <c r="R83" s="91" t="str">
        <f>IF(VLOOKUP($A83,'FE - Flux 2 - UBL'!$A91:$T529,18,FALSE)=0,"",VLOOKUP($A83,'FE - Flux 2 - UBL'!$A91:$T529,18,FALSE))</f>
        <v/>
      </c>
      <c r="S83" s="91" t="str">
        <f>IF(VLOOKUP($A83,'FE - Flux 2 - UBL'!$A102:$T540,19,FALSE)=0,"",VLOOKUP($A83,'FE - Flux 2 - UBL'!$A102:$T540,19,FALSE))</f>
        <v/>
      </c>
      <c r="T83" s="95" t="str">
        <f>IF(VLOOKUP($A83,'FE - Flux 2 - UBL'!$A102:$T540,20,FALSE)=0,"",VLOOKUP($A83,'FE - Flux 2 - UBL'!$A102:$T540,20,FALSE))</f>
        <v/>
      </c>
    </row>
    <row r="84" spans="1:20" ht="56">
      <c r="A84" s="223" t="s">
        <v>1597</v>
      </c>
      <c r="B84" s="91" t="s">
        <v>135</v>
      </c>
      <c r="C84" s="91"/>
      <c r="D84" s="91" t="s">
        <v>135</v>
      </c>
      <c r="E84" s="26"/>
      <c r="F84" s="30"/>
      <c r="G84" s="103" t="str">
        <f>IF(VLOOKUP($A84,'FE - Flux 2 - UBL'!$A90:$T524,7,FALSE)=0,"",VLOOKUP($A84,'FE - Flux 2 - UBL'!$A90:$T524,7,FALSE))</f>
        <v> Delivery date at value line</v>
      </c>
      <c r="H84" s="135"/>
      <c r="I84" s="92" t="str">
        <f>IF(VLOOKUP($A84,'FE - Flux 2 - UBL'!$A103:$T541,9,FALSE)=0,"",VLOOKUP($A84,'FE - Flux 2 - UBL'!$A103:$T541,9,FALSE))</f>
        <v> /Invoice/cac:InvoiceLine /CreditNote/cac:CreditNoteLine</v>
      </c>
      <c r="J84" s="92" t="str">
        <f>IF(VLOOKUP($A84,'FE - Flux 2 - UBL'!$A103:$T541,10,FALSE)=0,"",VLOOKUP($A84,'FE - Flux 2 - UBL'!$A103:$T541,10,FALSE))</f>
        <v> /cac:Delivery/cac:DeliveryLocation/cbc:ActualDeliveryDate</v>
      </c>
      <c r="K84" s="91" t="str">
        <f>IF(VLOOKUP($A84,'FE - Flux 2 - UBL'!$A92:$T530,11,FALSE)=0,"",VLOOKUP($A84,'FE - Flux 2 - UBL'!$A92:$T530,11,FALSE))</f>
        <v> DATE</v>
      </c>
      <c r="L84" s="93" t="str">
        <f>IF(VLOOKUP($A84,'FE - Flux 2 - UBL'!$A92:$T530,12,FALSE)=0,"",VLOOKUP($A84,'FE - Flux 2 - UBL'!$A92:$T530,12,FALSE))</f>
        <v> ISO</v>
      </c>
      <c r="M84" s="186" t="str">
        <f>IF(VLOOKUP($A84,'FE - Flux 2 - UBL'!$A103:$T541,13,FALSE)=0,"",VLOOKUP($A84,'FE - Flux 2 - UBL'!$A103:$T541,13,FALSE))</f>
        <v>YYYY-MM-DD (UBL format) YYYYMMDD (CII format)</v>
      </c>
      <c r="N84" s="159" t="str">
        <f>IF(VLOOKUP($A84,'FE - Flux 2 - UBL'!$A102:$T540,14,FALSE)=0,"",VLOOKUP($A84,'FE - Flux 2 - UBL'!$A102:$T540,14,FALSE))</f>
        <v/>
      </c>
      <c r="O84" s="95" t="str">
        <f>IF(VLOOKUP($A84,'FE - Flux 2 - UBL'!$A104:$T543,15,FALSE)=0,"",VLOOKUP($A84,'FE - Flux 2 - UBL'!$A104:$T543,15,FALSE))</f>
        <v/>
      </c>
      <c r="P84" s="95" t="str">
        <f>IF(VLOOKUP($A84,'FE - Flux 2 - UBL'!$A91:$T529,16,FALSE)=0,"",VLOOKUP($A84,'FE - Flux 2 - UBL'!$A91:$T529,16,FALSE))</f>
        <v/>
      </c>
      <c r="Q84" s="91" t="str">
        <f>IF(VLOOKUP($A84,'FE - Flux 2 - UBL'!$A102:$T540,17,FALSE)=0,"",VLOOKUP($A84,'FE - Flux 2 - UBL'!$A102:$T540,17,FALSE))</f>
        <v> G1.09 G1.36</v>
      </c>
      <c r="R84" s="91" t="str">
        <f>IF(VLOOKUP($A84,'FE - Flux 2 - UBL'!$A91:$T529,18,FALSE)=0,"",VLOOKUP($A84,'FE - Flux 2 - UBL'!$A91:$T529,18,FALSE))</f>
        <v/>
      </c>
      <c r="S84" s="91" t="str">
        <f>IF(VLOOKUP($A84,'FE - Flux 2 - UBL'!$A102:$T540,19,FALSE)=0,"",VLOOKUP($A84,'FE - Flux 2 - UBL'!$A102:$T540,19,FALSE))</f>
        <v/>
      </c>
      <c r="T84" s="95" t="str">
        <f>IF(VLOOKUP($A84,'FE - Flux 2 - UBL'!$A102:$T540,20,FALSE)=0,"",VLOOKUP($A84,'FE - Flux 2 - UBL'!$A102:$T540,20,FALSE))</f>
        <v/>
      </c>
    </row>
    <row r="85" spans="1:20" ht="42">
      <c r="A85" s="97" t="s">
        <v>1605</v>
      </c>
      <c r="B85" s="91" t="str">
        <f>IF(VLOOKUP($A85,'FE - Flux 2 - UBL'!$A92:$T530,2,FALSE)=0,"",VLOOKUP($A85,'FE - Flux 2 - UBL'!$A92:$T530,2,FALSE))</f>
        <v> 0..1</v>
      </c>
      <c r="C85" s="91" t="str">
        <f>IF(VLOOKUP($A85,'FE - Flux 2 - UBL'!$A92:$T530,3,FALSE)=0,"",VLOOKUP($A85,'FE - Flux 2 - UBL'!$A92:$T530,3,FALSE))</f>
        <v> 0..1</v>
      </c>
      <c r="D85" s="91" t="str">
        <f>IF(VLOOKUP($A85,'FE - Flux 2 - UBL'!$A92:$T530,4,FALSE)=0,"",VLOOKUP($A85,'FE - Flux 2 - UBL'!$A92:$T530,4,FALSE))</f>
        <v> 0..1</v>
      </c>
      <c r="E85" s="26" t="str">
        <f>IF(VLOOKUP($A85,'FE - Flux 2 - UBL'!$A91:$T525,5,FALSE)=0,"",VLOOKUP($A85,'FE - Flux 2 - UBL'!$A91:$T525,5,FALSE))</f>
        <v/>
      </c>
      <c r="F85" s="137" t="str">
        <f>IF(VLOOKUP($A85,'FE - Flux 2 - UBL'!$A91:$T525,6,FALSE)=0,"",VLOOKUP($A85,'FE - Flux 2 - UBL'!$A91:$T525,6,FALSE))</f>
        <v> BILLING PERIOD FOR A LINE</v>
      </c>
      <c r="G85" s="48"/>
      <c r="H85" s="134"/>
      <c r="I85" s="92" t="str">
        <f>IF(VLOOKUP($A85,'FE - Flux 2 - UBL'!$A93:$T531,9,FALSE)=0,"",VLOOKUP($A85,'FE - Flux 2 - UBL'!$A93:$T531,9,FALSE))</f>
        <v> /Invoice/cac:InvoiceLine /CreditNote/cac:CreditNoteLine</v>
      </c>
      <c r="J85" s="92" t="str">
        <f>IF(VLOOKUP($A85,'FE - Flux 2 - UBL'!$A93:$T531,10,FALSE)=0,"",VLOOKUP($A85,'FE - Flux 2 - UBL'!$A93:$T531,10,FALSE))</f>
        <v> /cac:InvoicePeriod</v>
      </c>
      <c r="K85" s="91" t="str">
        <f>IF(VLOOKUP($A85,'FE - Flux 2 - UBL'!$A93:$T531,11,FALSE)=0,"",VLOOKUP($A85,'FE - Flux 2 - UBL'!$A93:$T531,11,FALSE))</f>
        <v/>
      </c>
      <c r="L85" s="93" t="str">
        <f>IF(VLOOKUP($A85,'FE - Flux 2 - UBL'!$A93:$T531,12,FALSE)=0,"",VLOOKUP($A85,'FE - Flux 2 - UBL'!$A93:$T531,12,FALSE))</f>
        <v/>
      </c>
      <c r="M85" s="186" t="str">
        <f>IF(VLOOKUP($A85,'FE - Flux 2 - UBL'!$A93:$T531,13,FALSE)=0,"",VLOOKUP($A85,'FE - Flux 2 - UBL'!$A93:$T531,13,FALSE))</f>
        <v/>
      </c>
      <c r="N85" s="159" t="str">
        <f>IF(VLOOKUP($A85,'FE - Flux 2 - UBL'!$A103:$T541,14,FALSE)=0,"",VLOOKUP($A85,'FE - Flux 2 - UBL'!$A103:$T541,14,FALSE))</f>
        <v/>
      </c>
      <c r="O85" s="95" t="str">
        <f>IF(VLOOKUP($A85,'FE - Flux 2 - UBL'!$A105:$T544,15,FALSE)=0,"",VLOOKUP($A85,'FE - Flux 2 - UBL'!$A105:$T544,15,FALSE))</f>
        <v> Group of business terms providing information about the billing period regarding the Invoice line.</v>
      </c>
      <c r="P85" s="95" t="str">
        <f>IF(VLOOKUP($A85,'FE - Flux 2 - UBL'!$A92:$T530,16,FALSE)=0,"",VLOOKUP($A85,'FE - Flux 2 - UBL'!$A92:$T530,16,FALSE))</f>
        <v> Is also called invoice delivery period.</v>
      </c>
      <c r="Q85" s="91" t="str">
        <f>IF(VLOOKUP($A85,'FE - Flux 2 - UBL'!$A92:$T530,17,FALSE)=0,"",VLOOKUP($A85,'FE - Flux 2 - UBL'!$A92:$T530,17,FALSE))</f>
        <v> G1.39 G6.11</v>
      </c>
      <c r="R85" s="91" t="str">
        <f>IF(VLOOKUP($A85,'FE - Flux 2 - UBL'!$A92:$T530,18,FALSE)=0,"",VLOOKUP($A85,'FE - Flux 2 - UBL'!$A92:$T530,18,FALSE))</f>
        <v/>
      </c>
      <c r="S85" s="91" t="str">
        <f>IF(VLOOKUP($A85,'FE - Flux 2 - UBL'!$A103:$T541,19,FALSE)=0,"",VLOOKUP($A85,'FE - Flux 2 - UBL'!$A103:$T541,19,FALSE))</f>
        <v/>
      </c>
      <c r="T85" s="95" t="str">
        <f>IF(VLOOKUP($A85,'FE - Flux 2 - UBL'!$A92:$T530,20,FALSE)=0,"",VLOOKUP($A85,'FE - Flux 2 - UBL'!$A92:$T530,20,FALSE))</f>
        <v/>
      </c>
    </row>
    <row r="86" spans="1:20" ht="56">
      <c r="A86" s="223" t="s">
        <v>1609</v>
      </c>
      <c r="B86" s="91" t="str">
        <f>IF(VLOOKUP($A86,'FE - Flux 2 - UBL'!$A93:$T531,2,FALSE)=0,"",VLOOKUP($A86,'FE - Flux 2 - UBL'!$A93:$T531,2,FALSE))</f>
        <v> 0..1</v>
      </c>
      <c r="C86" s="91" t="str">
        <f>IF(VLOOKUP($A86,'FE - Flux 2 - UBL'!$A93:$T531,3,FALSE)=0,"",VLOOKUP($A86,'FE - Flux 2 - UBL'!$A93:$T531,3,FALSE))</f>
        <v> 0..1</v>
      </c>
      <c r="D86" s="91" t="str">
        <f>IF(VLOOKUP($A86,'FE - Flux 2 - UBL'!$A93:$T531,4,FALSE)=0,"",VLOOKUP($A86,'FE - Flux 2 - UBL'!$A93:$T531,4,FALSE))</f>
        <v> 0..1</v>
      </c>
      <c r="E86" s="26" t="str">
        <f>IF(VLOOKUP($A86,'FE - Flux 2 - UBL'!$A92:$T526,5,FALSE)=0,"",VLOOKUP($A86,'FE - Flux 2 - UBL'!$A92:$T526,5,FALSE))</f>
        <v/>
      </c>
      <c r="F86" s="34" t="str">
        <f>IF(VLOOKUP($A86,'FE - Flux 2 - UBL'!$A92:$T526,6,FALSE)=0,"",VLOOKUP($A86,'FE - Flux 2 - UBL'!$A92:$T526,6,FALSE))</f>
        <v/>
      </c>
      <c r="G86" s="135" t="str">
        <f>IF(VLOOKUP($A86,'FE - Flux 2 - UBL'!$A92:$T526,7,FALSE)=0,"",VLOOKUP($A86,'FE - Flux 2 - UBL'!$A92:$T526,7,FALSE))</f>
        <v> Billing period start date for a line</v>
      </c>
      <c r="H86" s="135"/>
      <c r="I86" s="92" t="str">
        <f>IF(VLOOKUP($A86,'FE - Flux 2 - UBL'!$A94:$T532,9,FALSE)=0,"",VLOOKUP($A86,'FE - Flux 2 - UBL'!$A94:$T532,9,FALSE))</f>
        <v> /Invoice/cac:InvoiceLine /CreditNote/cac:CreditNoteLine</v>
      </c>
      <c r="J86" s="92" t="str">
        <f>IF(VLOOKUP($A86,'FE - Flux 2 - UBL'!$A94:$T532,10,FALSE)=0,"",VLOOKUP($A86,'FE - Flux 2 - UBL'!$A94:$T532,10,FALSE))</f>
        <v> /cac:InvoicePeriod/cbc:StartDate</v>
      </c>
      <c r="K86" s="91" t="str">
        <f>IF(VLOOKUP($A86,'FE - Flux 2 - UBL'!$A94:$T532,11,FALSE)=0,"",VLOOKUP($A86,'FE - Flux 2 - UBL'!$A94:$T532,11,FALSE))</f>
        <v> DATE</v>
      </c>
      <c r="L86" s="93" t="str">
        <f>IF(VLOOKUP($A86,'FE - Flux 2 - UBL'!$A94:$T532,12,FALSE)=0,"",VLOOKUP($A86,'FE - Flux 2 - UBL'!$A94:$T532,12,FALSE))</f>
        <v> ISO</v>
      </c>
      <c r="M86" s="186" t="str">
        <f>IF(VLOOKUP($A86,'FE - Flux 2 - UBL'!$A94:$T532,13,FALSE)=0,"",VLOOKUP($A86,'FE - Flux 2 - UBL'!$A94:$T532,13,FALSE))</f>
        <v> YYYY-MM-DD (UBL format) YYYYMMDD (CII format)</v>
      </c>
      <c r="N86" s="159" t="str">
        <f>IF(VLOOKUP($A86,'FE - Flux 2 - UBL'!$A104:$T542,14,FALSE)=0,"",VLOOKUP($A86,'FE - Flux 2 - UBL'!$A104:$T542,14,FALSE))</f>
        <v/>
      </c>
      <c r="O86" s="95" t="str">
        <f>IF(VLOOKUP($A86,'FE - Flux 2 - UBL'!$A106:$T545,15,FALSE)=0,"",VLOOKUP($A86,'FE - Flux 2 - UBL'!$A106:$T545,15,FALSE))</f>
        <v> Date on which the billing period begins for this Invoice line.</v>
      </c>
      <c r="P86" s="95" t="str">
        <f>IF(VLOOKUP($A86,'FE - Flux 2 - UBL'!$A93:$T531,16,FALSE)=0,"",VLOOKUP($A86,'FE - Flux 2 - UBL'!$A93:$T531,16,FALSE))</f>
        <v> This date corresponds to the first day of the period.</v>
      </c>
      <c r="Q86" s="91" t="str">
        <f>IF(VLOOKUP($A86,'FE - Flux 2 - UBL'!$A93:$T531,17,FALSE)=0,"",VLOOKUP($A86,'FE - Flux 2 - UBL'!$A93:$T531,17,FALSE))</f>
        <v> G1.09 G1.36 G6.11</v>
      </c>
      <c r="R86" s="91" t="str">
        <f>IF(VLOOKUP($A86,'FE - Flux 2 - UBL'!$A93:$T531,18,FALSE)=0,"",VLOOKUP($A86,'FE - Flux 2 - UBL'!$A93:$T531,18,FALSE))</f>
        <v/>
      </c>
      <c r="S86" s="91" t="str">
        <f>IF(VLOOKUP($A86,'FE - Flux 2 - UBL'!$A104:$T542,19,FALSE)=0,"",VLOOKUP($A86,'FE - Flux 2 - UBL'!$A104:$T542,19,FALSE))</f>
        <v> BR-CO-20</v>
      </c>
      <c r="T86" s="95" t="str">
        <f>IF(VLOOKUP($A86,'FE - Flux 2 - UBL'!$A93:$T531,20,FALSE)=0,"",VLOOKUP($A86,'FE - Flux 2 - UBL'!$A93:$T531,20,FALSE))</f>
        <v/>
      </c>
    </row>
    <row r="87" spans="1:20" ht="56">
      <c r="A87" s="223" t="s">
        <v>1613</v>
      </c>
      <c r="B87" s="91" t="str">
        <f>IF(VLOOKUP($A87,'FE - Flux 2 - UBL'!$A94:$T532,2,FALSE)=0,"",VLOOKUP($A87,'FE - Flux 2 - UBL'!$A94:$T532,2,FALSE))</f>
        <v>0..1</v>
      </c>
      <c r="C87" s="91" t="str">
        <f>IF(VLOOKUP($A87,'FE - Flux 2 - UBL'!$A94:$T532,3,FALSE)=0,"",VLOOKUP($A87,'FE - Flux 2 - UBL'!$A94:$T532,3,FALSE))</f>
        <v> 0..1</v>
      </c>
      <c r="D87" s="91" t="str">
        <f>IF(VLOOKUP($A87,'FE - Flux 2 - UBL'!$A94:$T532,4,FALSE)=0,"",VLOOKUP($A87,'FE - Flux 2 - UBL'!$A94:$T532,4,FALSE))</f>
        <v> 0..1</v>
      </c>
      <c r="E87" s="26" t="str">
        <f>IF(VLOOKUP($A87,'FE - Flux 2 - UBL'!$A93:$T527,5,FALSE)=0,"",VLOOKUP($A87,'FE - Flux 2 - UBL'!$A93:$T527,5,FALSE))</f>
        <v/>
      </c>
      <c r="F87" s="34" t="str">
        <f>IF(VLOOKUP($A87,'FE - Flux 2 - UBL'!$A93:$T527,6,FALSE)=0,"",VLOOKUP($A87,'FE - Flux 2 - UBL'!$A93:$T527,6,FALSE))</f>
        <v/>
      </c>
      <c r="G87" s="135" t="str">
        <f>IF(VLOOKUP($A87,'FE - Flux 2 - UBL'!$A93:$T527,7,FALSE)=0,"",VLOOKUP($A87,'FE - Flux 2 - UBL'!$A93:$T527,7,FALSE))</f>
        <v> End date of a line's billing period</v>
      </c>
      <c r="H87" s="135"/>
      <c r="I87" s="92" t="str">
        <f>IF(VLOOKUP($A87,'FE - Flux 2 - UBL'!$A95:$T533,9,FALSE)=0,"",VLOOKUP($A87,'FE - Flux 2 - UBL'!$A95:$T533,9,FALSE))</f>
        <v> /Invoice/cac:InvoiceLine /CreditNote/cac:CreditNoteLine</v>
      </c>
      <c r="J87" s="92" t="str">
        <f>IF(VLOOKUP($A87,'FE - Flux 2 - UBL'!$A95:$T533,10,FALSE)=0,"",VLOOKUP($A87,'FE - Flux 2 - UBL'!$A95:$T533,10,FALSE))</f>
        <v> /cac:InvoicePeriod/cbc:EndDate</v>
      </c>
      <c r="K87" s="91" t="str">
        <f>IF(VLOOKUP($A87,'FE - Flux 2 - UBL'!$A95:$T533,11,FALSE)=0,"",VLOOKUP($A87,'FE - Flux 2 - UBL'!$A95:$T533,11,FALSE))</f>
        <v> DATE</v>
      </c>
      <c r="L87" s="93" t="str">
        <f>IF(VLOOKUP($A87,'FE - Flux 2 - UBL'!$A95:$T533,12,FALSE)=0,"",VLOOKUP($A87,'FE - Flux 2 - UBL'!$A95:$T533,12,FALSE))</f>
        <v> ISO</v>
      </c>
      <c r="M87" s="186" t="str">
        <f>IF(VLOOKUP($A87,'FE - Flux 2 - UBL'!$A95:$T533,13,FALSE)=0,"",VLOOKUP($A87,'FE - Flux 2 - UBL'!$A95:$T533,13,FALSE))</f>
        <v> YYYY-MM-DD (UBL format) YYYYMMDD (CII format)</v>
      </c>
      <c r="N87" s="159" t="str">
        <f>IF(VLOOKUP($A87,'FE - Flux 2 - UBL'!$A105:$T543,14,FALSE)=0,"",VLOOKUP($A87,'FE - Flux 2 - UBL'!$A105:$T543,14,FALSE))</f>
        <v/>
      </c>
      <c r="O87" s="95" t="str">
        <f>IF(VLOOKUP($A87,'FE - Flux 2 - UBL'!$A107:$T546,15,FALSE)=0,"",VLOOKUP($A87,'FE - Flux 2 - UBL'!$A107:$T546,15,FALSE))</f>
        <v> Date on which the billing period ends for this Invoice line.</v>
      </c>
      <c r="P87" s="95" t="str">
        <f>IF(VLOOKUP($A87,'FE - Flux 2 - UBL'!$A94:$T532,16,FALSE)=0,"",VLOOKUP($A87,'FE - Flux 2 - UBL'!$A94:$T532,16,FALSE))</f>
        <v> This date corresponds to the last day of the period.</v>
      </c>
      <c r="Q87" s="91" t="str">
        <f>IF(VLOOKUP($A87,'FE - Flux 2 - UBL'!$A94:$T532,17,FALSE)=0,"",VLOOKUP($A87,'FE - Flux 2 - UBL'!$A94:$T532,17,FALSE))</f>
        <v> G1.09 G1.36 G6.11</v>
      </c>
      <c r="R87" s="91" t="str">
        <f>IF(VLOOKUP($A87,'FE - Flux 2 - UBL'!$A94:$T532,18,FALSE)=0,"",VLOOKUP($A87,'FE - Flux 2 - UBL'!$A94:$T532,18,FALSE))</f>
        <v/>
      </c>
      <c r="S87" s="91" t="str">
        <f>IF(VLOOKUP($A87,'FE - Flux 2 - UBL'!$A105:$T543,19,FALSE)=0,"",VLOOKUP($A87,'FE - Flux 2 - UBL'!$A105:$T543,19,FALSE))</f>
        <v> BR-30 BR-CO-20</v>
      </c>
      <c r="T87" s="95" t="str">
        <f>IF(VLOOKUP($A87,'FE - Flux 2 - UBL'!$A94:$T532,20,FALSE)=0,"",VLOOKUP($A87,'FE - Flux 2 - UBL'!$A94:$T532,20,FALSE))</f>
        <v/>
      </c>
    </row>
    <row r="88" spans="1:20" ht="28">
      <c r="A88" s="97" t="s">
        <v>1617</v>
      </c>
      <c r="B88" s="91" t="str">
        <f>IF(VLOOKUP($A88,'FE - Flux 2 - UBL'!$A95:$T533,2,FALSE)=0,"",VLOOKUP($A88,'FE - Flux 2 - UBL'!$A95:$T533,2,FALSE))</f>
        <v> 0..n</v>
      </c>
      <c r="C88" s="91" t="str">
        <f>IF(VLOOKUP($A88,'FE - Flux 2 - UBL'!$A95:$T533,3,FALSE)=0,"",VLOOKUP($A88,'FE - Flux 2 - UBL'!$A95:$T533,3,FALSE))</f>
        <v> 0..n</v>
      </c>
      <c r="D88" s="91" t="str">
        <f>IF(VLOOKUP($A88,'FE - Flux 2 - UBL'!$A95:$T533,4,FALSE)=0,"",VLOOKUP($A88,'FE - Flux 2 - UBL'!$A95:$T533,4,FALSE))</f>
        <v> 0..n</v>
      </c>
      <c r="E88" s="26" t="str">
        <f>IF(VLOOKUP($A88,'FE - Flux 2 - UBL'!$A94:$T528,5,FALSE)=0,"",VLOOKUP($A88,'FE - Flux 2 - UBL'!$A94:$T528,5,FALSE))</f>
        <v/>
      </c>
      <c r="F88" s="137" t="str">
        <f>IF(VLOOKUP($A88,'FE - Flux 2 - UBL'!$A94:$T528,6,FALSE)=0,"",VLOOKUP($A88,'FE - Flux 2 - UBL'!$A94:$T528,6,FALSE))</f>
        <v> INVOICE LINE DISCOUNT</v>
      </c>
      <c r="G88" s="133"/>
      <c r="H88" s="134"/>
      <c r="I88" s="92" t="str">
        <f>IF(VLOOKUP($A88,'FE - Flux 2 - UBL'!$A96:$T534,9,FALSE)=0,"",VLOOKUP($A88,'FE - Flux 2 - UBL'!$A96:$T534,9,FALSE))</f>
        <v> /Invoice/cac:InvoiceLine /CreditNote/cac:CreditNoteLine</v>
      </c>
      <c r="J88" s="92" t="str">
        <f>IF(VLOOKUP($A88,'FE - Flux 2 - UBL'!$A96:$T534,10,FALSE)=0,"",VLOOKUP($A88,'FE - Flux 2 - UBL'!$A96:$T534,10,FALSE))</f>
        <v> /cac:AllowanceCharge with cbc:ChargeIndicator = 'false'</v>
      </c>
      <c r="K88" s="91" t="str">
        <f>IF(VLOOKUP($A88,'FE - Flux 2 - UBL'!$A96:$T534,11,FALSE)=0,"",VLOOKUP($A88,'FE - Flux 2 - UBL'!$A96:$T534,11,FALSE))</f>
        <v/>
      </c>
      <c r="L88" s="93" t="str">
        <f>IF(VLOOKUP($A88,'FE - Flux 2 - UBL'!$A96:$T534,12,FALSE)=0,"",VLOOKUP($A88,'FE - Flux 2 - UBL'!$A96:$T534,12,FALSE))</f>
        <v/>
      </c>
      <c r="M88" s="186" t="str">
        <f>IF(VLOOKUP($A88,'FE - Flux 2 - UBL'!$A96:$T534,13,FALSE)=0,"",VLOOKUP($A88,'FE - Flux 2 - UBL'!$A96:$T534,13,FALSE))</f>
        <v/>
      </c>
      <c r="N88" s="159" t="str">
        <f>IF(VLOOKUP($A88,'FE - Flux 2 - UBL'!$A106:$T544,14,FALSE)=0,"",VLOOKUP($A88,'FE - Flux 2 - UBL'!$A106:$T544,14,FALSE))</f>
        <v/>
      </c>
      <c r="O88" s="95" t="str">
        <f>IF(VLOOKUP($A88,'FE - Flux 2 - UBL'!$A108:$T547,15,FALSE)=0,"",VLOOKUP($A88,'FE - Flux 2 - UBL'!$A108:$T547,15,FALSE))</f>
        <v> Group of business terms providing information on discounts applicable to an Invoice line.</v>
      </c>
      <c r="P88" s="95" t="str">
        <f>IF(VLOOKUP($A88,'FE - Flux 2 - UBL'!$A95:$T533,16,FALSE)=0,"",VLOOKUP($A88,'FE - Flux 2 - UBL'!$A95:$T533,16,FALSE))</f>
        <v/>
      </c>
      <c r="Q88" s="91" t="str">
        <f>IF(VLOOKUP($A88,'FE - Flux 2 - UBL'!$A95:$T533,17,FALSE)=0,"",VLOOKUP($A88,'FE - Flux 2 - UBL'!$A95:$T533,17,FALSE))</f>
        <v> G6.12</v>
      </c>
      <c r="R88" s="91" t="str">
        <f>IF(VLOOKUP($A88,'FE - Flux 2 - UBL'!$A95:$T533,18,FALSE)=0,"",VLOOKUP($A88,'FE - Flux 2 - UBL'!$A95:$T533,18,FALSE))</f>
        <v/>
      </c>
      <c r="S88" s="91" t="str">
        <f>IF(VLOOKUP($A88,'FE - Flux 2 - UBL'!$A106:$T544,19,FALSE)=0,"",VLOOKUP($A88,'FE - Flux 2 - UBL'!$A106:$T544,19,FALSE))</f>
        <v/>
      </c>
      <c r="T88" s="95" t="str">
        <f>IF(VLOOKUP($A88,'FE - Flux 2 - UBL'!$A95:$T533,20,FALSE)=0,"",VLOOKUP($A88,'FE - Flux 2 - UBL'!$A95:$T533,20,FALSE))</f>
        <v/>
      </c>
    </row>
    <row r="89" spans="1:20" ht="28">
      <c r="A89" s="223" t="s">
        <v>1620</v>
      </c>
      <c r="B89" s="91" t="str">
        <f>IF(VLOOKUP($A89,'FE - Flux 2 - UBL'!$A96:$T534,2,FALSE)=0,"",VLOOKUP($A89,'FE - Flux 2 - UBL'!$A96:$T534,2,FALSE))</f>
        <v> 1..1</v>
      </c>
      <c r="C89" s="91" t="str">
        <f>IF(VLOOKUP($A89,'FE - Flux 2 - UBL'!$A96:$T534,3,FALSE)=0,"",VLOOKUP($A89,'FE - Flux 2 - UBL'!$A96:$T534,3,FALSE))</f>
        <v> 1..1</v>
      </c>
      <c r="D89" s="91" t="str">
        <f>IF(VLOOKUP($A89,'FE - Flux 2 - UBL'!$A96:$T534,4,FALSE)=0,"",VLOOKUP($A89,'FE - Flux 2 - UBL'!$A96:$T534,4,FALSE))</f>
        <v> 1..1</v>
      </c>
      <c r="E89" s="26" t="str">
        <f>IF(VLOOKUP($A89,'FE - Flux 2 - UBL'!$A95:$T529,5,FALSE)=0,"",VLOOKUP($A89,'FE - Flux 2 - UBL'!$A95:$T529,5,FALSE))</f>
        <v/>
      </c>
      <c r="F89" s="34" t="str">
        <f>IF(VLOOKUP($A89,'FE - Flux 2 - UBL'!$A95:$T529,6,FALSE)=0,"",VLOOKUP($A89,'FE - Flux 2 - UBL'!$A95:$T529,6,FALSE))</f>
        <v/>
      </c>
      <c r="G89" s="135" t="str">
        <f>IF(VLOOKUP($A89,'FE - Flux 2 - UBL'!$A95:$T529,7,FALSE)=0,"",VLOOKUP($A89,'FE - Flux 2 - UBL'!$A95:$T529,7,FALSE))</f>
        <v> Amount of a discount, excluding VAT</v>
      </c>
      <c r="H89" s="135"/>
      <c r="I89" s="92" t="str">
        <f>IF(VLOOKUP($A89,'FE - Flux 2 - UBL'!$A97:$T535,9,FALSE)=0,"",VLOOKUP($A89,'FE - Flux 2 - UBL'!$A97:$T535,9,FALSE))</f>
        <v>/Invoice/cac:InvoiceLine /CreditNote/cac:CreditNoteLine</v>
      </c>
      <c r="J89" s="92" t="str">
        <f>IF(VLOOKUP($A89,'FE - Flux 2 - UBL'!$A97:$T535,10,FALSE)=0,"",VLOOKUP($A89,'FE - Flux 2 - UBL'!$A97:$T535,10,FALSE))</f>
        <v> /cac:AllowanceCharge/cbc:Amount</v>
      </c>
      <c r="K89" s="91" t="str">
        <f>IF(VLOOKUP($A89,'FE - Flux 2 - UBL'!$A97:$T535,11,FALSE)=0,"",VLOOKUP($A89,'FE - Flux 2 - UBL'!$A97:$T535,11,FALSE))</f>
        <v> AMOUNT</v>
      </c>
      <c r="L89" s="93">
        <f>IF(VLOOKUP($A89,'FE - Flux 2 - UBL'!$A97:$T535,12,FALSE)=0,"",VLOOKUP($A89,'FE - Flux 2 - UBL'!$A97:$T535,12,FALSE))</f>
        <v>19.2</v>
      </c>
      <c r="M89" s="186" t="str">
        <f>IF(VLOOKUP($A89,'FE - Flux 2 - UBL'!$A97:$T535,13,FALSE)=0,"",VLOOKUP($A89,'FE - Flux 2 - UBL'!$A97:$T535,13,FALSE))</f>
        <v/>
      </c>
      <c r="N89" s="159" t="str">
        <f>IF(VLOOKUP($A89,'FE - Flux 2 - UBL'!$A107:$T545,14,FALSE)=0,"",VLOOKUP($A89,'FE - Flux 2 - UBL'!$A107:$T545,14,FALSE))</f>
        <v/>
      </c>
      <c r="O89" s="95" t="str">
        <f>IF(VLOOKUP($A89,'FE - Flux 2 - UBL'!$A109:$T548,15,FALSE)=0,"",VLOOKUP($A89,'FE - Flux 2 - UBL'!$A109:$T548,15,FALSE))</f>
        <v> Amount of a discount, excluding VAT.</v>
      </c>
      <c r="P89" s="95" t="str">
        <f>IF(VLOOKUP($A89,'FE - Flux 2 - UBL'!$A96:$T534,16,FALSE)=0,"",VLOOKUP($A89,'FE - Flux 2 - UBL'!$A96:$T534,16,FALSE))</f>
        <v/>
      </c>
      <c r="Q89" s="91" t="str">
        <f>IF(VLOOKUP($A89,'FE - Flux 2 - UBL'!$A96:$T534,17,FALSE)=0,"",VLOOKUP($A89,'FE - Flux 2 - UBL'!$A96:$T534,17,FALSE))</f>
        <v> G1.14 G6.12</v>
      </c>
      <c r="R89" s="91" t="str">
        <f>IF(VLOOKUP($A89,'FE - Flux 2 - UBL'!$A96:$T534,18,FALSE)=0,"",VLOOKUP($A89,'FE - Flux 2 - UBL'!$A96:$T534,18,FALSE))</f>
        <v/>
      </c>
      <c r="S89" s="91" t="str">
        <f>IF(VLOOKUP($A89,'FE - Flux 2 - UBL'!$A107:$T545,19,FALSE)=0,"",VLOOKUP($A89,'FE - Flux 2 - UBL'!$A107:$T545,19,FALSE))</f>
        <v> BR-41</v>
      </c>
      <c r="T89" s="95" t="str">
        <f>IF(VLOOKUP($A89,'FE - Flux 2 - UBL'!$A96:$T534,20,FALSE)=0,"",VLOOKUP($A89,'FE - Flux 2 - UBL'!$A96:$T534,20,FALSE))</f>
        <v/>
      </c>
    </row>
    <row r="90" spans="1:20" ht="28">
      <c r="A90" s="97" t="s">
        <v>1660</v>
      </c>
      <c r="B90" s="91" t="str">
        <f>IF(VLOOKUP($A90,'FE - Flux 2 - UBL'!$A99:$T537,2,FALSE)=0,"",VLOOKUP($A90,'FE - Flux 2 - UBL'!$A99:$T537,2,FALSE))</f>
        <v> 1..1</v>
      </c>
      <c r="C90" s="91" t="str">
        <f>IF(VLOOKUP($A90,'FE - Flux 2 - UBL'!$A99:$T537,3,FALSE)=0,"",VLOOKUP($A90,'FE - Flux 2 - UBL'!$A99:$T537,3,FALSE))</f>
        <v> 1..1</v>
      </c>
      <c r="D90" s="91" t="str">
        <f>IF(VLOOKUP($A90,'FE - Flux 2 - UBL'!$A99:$T537,4,FALSE)=0,"",VLOOKUP($A90,'FE - Flux 2 - UBL'!$A99:$T537,4,FALSE))</f>
        <v> 1..1</v>
      </c>
      <c r="E90" s="26" t="str">
        <f>IF(VLOOKUP($A90,'FE - Flux 2 - UBL'!$A98:$T532,5,FALSE)=0,"",VLOOKUP($A90,'FE - Flux 2 - UBL'!$A98:$T532,5,FALSE))</f>
        <v/>
      </c>
      <c r="F90" s="137" t="str">
        <f>IF(VLOOKUP($A90,'FE - Flux 2 - UBL'!$A98:$T532,6,FALSE)=0,"",VLOOKUP($A90,'FE - Flux 2 - UBL'!$A98:$T532,6,FALSE))</f>
        <v> PRICE DETAILS</v>
      </c>
      <c r="G90" s="133"/>
      <c r="H90" s="134"/>
      <c r="I90" s="92" t="str">
        <f>IF(VLOOKUP($A90,'FE - Flux 2 - UBL'!$A100:$T538,9,FALSE)=0,"",VLOOKUP($A90,'FE - Flux 2 - UBL'!$A100:$T538,9,FALSE))</f>
        <v> /Invoice/cac:InvoiceLine /CreditNote/cac:CreditNoteLine</v>
      </c>
      <c r="J90" s="92" t="str">
        <f>IF(VLOOKUP($A90,'FE - Flux 2 - UBL'!$A100:$T538,10,FALSE)=0,"",VLOOKUP($A90,'FE - Flux 2 - UBL'!$A100:$T538,10,FALSE))</f>
        <v> /cac:Price</v>
      </c>
      <c r="K90" s="91" t="str">
        <f>IF(VLOOKUP($A90,'FE - Flux 2 - UBL'!$A100:$T538,11,FALSE)=0,"",VLOOKUP($A90,'FE - Flux 2 - UBL'!$A100:$T538,11,FALSE))</f>
        <v/>
      </c>
      <c r="L90" s="93" t="str">
        <f>IF(VLOOKUP($A90,'FE - Flux 2 - UBL'!$A100:$T538,12,FALSE)=0,"",VLOOKUP($A90,'FE - Flux 2 - UBL'!$A100:$T538,12,FALSE))</f>
        <v/>
      </c>
      <c r="M90" s="186" t="str">
        <f>IF(VLOOKUP($A90,'FE - Flux 2 - UBL'!$A100:$T538,13,FALSE)=0,"",VLOOKUP($A90,'FE - Flux 2 - UBL'!$A100:$T538,13,FALSE))</f>
        <v/>
      </c>
      <c r="N90" s="159" t="str">
        <f>IF(VLOOKUP($A90,'FE - Flux 2 - UBL'!$A110:$T548,14,FALSE)=0,"",VLOOKUP($A90,'FE - Flux 2 - UBL'!$A110:$T548,14,FALSE))</f>
        <v/>
      </c>
      <c r="O90" s="95" t="str">
        <f>IF(VLOOKUP($A90,'FE - Flux 2 - UBL'!$A112:$T551,15,FALSE)=0,"",VLOOKUP($A90,'FE - Flux 2 - UBL'!$A112:$T551,15,FALSE))</f>
        <v> Group of business terms providing information on the price applied for goods and services invoiced on the Invoice line.</v>
      </c>
      <c r="P90" s="95" t="str">
        <f>IF(VLOOKUP($A90,'FE - Flux 2 - UBL'!$A99:$T537,16,FALSE)=0,"",VLOOKUP($A90,'FE - Flux 2 - UBL'!$A99:$T537,16,FALSE))</f>
        <v/>
      </c>
      <c r="Q90" s="91" t="str">
        <f>IF(VLOOKUP($A90,'FE - Flux 2 - UBL'!$A99:$T537,17,FALSE)=0,"",VLOOKUP($A90,'FE - Flux 2 - UBL'!$A99:$T537,17,FALSE))</f>
        <v> G6.09</v>
      </c>
      <c r="R90" s="91" t="str">
        <f>IF(VLOOKUP($A90,'FE - Flux 2 - UBL'!$A99:$T537,18,FALSE)=0,"",VLOOKUP($A90,'FE - Flux 2 - UBL'!$A99:$T537,18,FALSE))</f>
        <v/>
      </c>
      <c r="S90" s="91" t="str">
        <f>IF(VLOOKUP($A90,'FE - Flux 2 - UBL'!$A99:$T537,19,FALSE)=0,"",VLOOKUP($A90,'FE - Flux 2 - UBL'!$A99:$T537,19,FALSE))</f>
        <v/>
      </c>
      <c r="T90" s="95" t="str">
        <f>IF(VLOOKUP($A90,'FE - Flux 2 - UBL'!$A99:$T537,20,FALSE)=0,"",VLOOKUP($A90,'FE - Flux 2 - UBL'!$A99:$T537,20,FALSE))</f>
        <v/>
      </c>
    </row>
    <row r="91" spans="1:20" ht="28">
      <c r="A91" s="223" t="s">
        <v>1672</v>
      </c>
      <c r="B91" s="91" t="str">
        <f>IF(VLOOKUP($A91,'FE - Flux 2 - UBL'!$A101:$T539,2,FALSE)=0,"",VLOOKUP($A91,'FE - Flux 2 - UBL'!$A101:$T539,2,FALSE))</f>
        <v> 0..1</v>
      </c>
      <c r="C91" s="91" t="str">
        <f>IF(VLOOKUP($A91,'FE - Flux 2 - UBL'!$A101:$T539,3,FALSE)=0,"",VLOOKUP($A91,'FE - Flux 2 - UBL'!$A101:$T539,3,FALSE))</f>
        <v> 0..1</v>
      </c>
      <c r="D91" s="91" t="str">
        <f>IF(VLOOKUP($A91,'FE - Flux 2 - UBL'!$A101:$T539,4,FALSE)=0,"",VLOOKUP($A91,'FE - Flux 2 - UBL'!$A101:$T539,4,FALSE))</f>
        <v> 0..1</v>
      </c>
      <c r="E91" s="26" t="str">
        <f>IF(VLOOKUP($A91,'FE - Flux 2 - UBL'!$A100:$T534,5,FALSE)=0,"",VLOOKUP($A91,'FE - Flux 2 - UBL'!$A100:$T534,5,FALSE))</f>
        <v/>
      </c>
      <c r="F91" s="35" t="str">
        <f>IF(VLOOKUP($A91,'FE - Flux 2 - UBL'!$A100:$T534,6,FALSE)=0,"",VLOOKUP($A91,'FE - Flux 2 - UBL'!$A100:$T534,6,FALSE))</f>
        <v/>
      </c>
      <c r="G91" s="56" t="str">
        <f>IF(VLOOKUP($A91,'FE - Flux 2 - UBL'!$A100:$T534,7,FALSE)=0,"",VLOOKUP($A91,'FE - Flux 2 - UBL'!$A100:$T534,7,FALSE))</f>
        <v> Discount on item price</v>
      </c>
      <c r="H91" s="57"/>
      <c r="I91" s="92" t="str">
        <f>IF(VLOOKUP($A91,'FE - Flux 2 - UBL'!$A102:$T540,9,FALSE)=0,"",VLOOKUP($A91,'FE - Flux 2 - UBL'!$A102:$T540,9,FALSE))</f>
        <v> /Invoice/cac:InvoiceLine /CreditNote/cac:CreditNoteLine</v>
      </c>
      <c r="J91" s="92" t="str">
        <f>IF(VLOOKUP($A91,'FE - Flux 2 - UBL'!$A102:$T540,10,FALSE)=0,"",VLOOKUP($A91,'FE - Flux 2 - UBL'!$A102:$T540,10,FALSE))</f>
        <v> /cac:Price/cac:AllowanceCharge/cbc:Amount</v>
      </c>
      <c r="K91" s="91" t="str">
        <f>IF(VLOOKUP($A91,'FE - Flux 2 - UBL'!$A102:$T540,11,FALSE)=0,"",VLOOKUP($A91,'FE - Flux 2 - UBL'!$A102:$T540,11,FALSE))</f>
        <v> AMOUNT OF UNIT PRICE</v>
      </c>
      <c r="L91" s="93">
        <f>IF(VLOOKUP($A91,'FE - Flux 2 - UBL'!$A102:$T540,12,FALSE)=0,"",VLOOKUP($A91,'FE - Flux 2 - UBL'!$A102:$T540,12,FALSE))</f>
        <v>19.399999999999999</v>
      </c>
      <c r="M91" s="186" t="str">
        <f>IF(VLOOKUP($A91,'FE - Flux 2 - UBL'!$A102:$T540,13,FALSE)=0,"",VLOOKUP($A91,'FE - Flux 2 - UBL'!$A102:$T540,13,FALSE))</f>
        <v/>
      </c>
      <c r="N91" s="159" t="str">
        <f>IF(VLOOKUP($A91,'FE - Flux 2 - UBL'!$A112:$T550,14,FALSE)=0,"",VLOOKUP($A91,'FE - Flux 2 - UBL'!$A112:$T550,14,FALSE))</f>
        <v/>
      </c>
      <c r="O91" s="95" t="str">
        <f>IF(VLOOKUP($A91,'FE - Flux 2 - UBL'!$A114:$T553,15,FALSE)=0,"",VLOOKUP($A91,'FE - Flux 2 - UBL'!$A114:$T553,15,FALSE))</f>
        <v> Total discount which, once subtracted from the Gross Price of the item, gives the Net Price of the item.</v>
      </c>
      <c r="P91" s="95" t="str">
        <f>IF(VLOOKUP($A91,'FE - Flux 2 - UBL'!$A101:$T539,16,FALSE)=0,"",VLOOKUP($A91,'FE - Flux 2 - UBL'!$A101:$T539,16,FALSE))</f>
        <v>Applies exclusively to the unit and if it is not included in the gross price of the item.</v>
      </c>
      <c r="Q91" s="91" t="str">
        <f>IF(VLOOKUP($A91,'FE - Flux 2 - UBL'!$A101:$T539,17,FALSE)=0,"",VLOOKUP($A91,'FE - Flux 2 - UBL'!$A101:$T539,17,FALSE))</f>
        <v> G1.15 G6.12</v>
      </c>
      <c r="R91" s="91" t="str">
        <f>IF(VLOOKUP($A91,'FE - Flux 2 - UBL'!$A101:$T539,18,FALSE)=0,"",VLOOKUP($A91,'FE - Flux 2 - UBL'!$A101:$T539,18,FALSE))</f>
        <v/>
      </c>
      <c r="S91" s="91" t="str">
        <f>IF(VLOOKUP($A91,'FE - Flux 2 - UBL'!$A101:$T539,19,FALSE)=0,"",VLOOKUP($A91,'FE - Flux 2 - UBL'!$A101:$T539,19,FALSE))</f>
        <v/>
      </c>
      <c r="T91" s="95" t="str">
        <f>IF(VLOOKUP($A91,'FE - Flux 2 - UBL'!$A101:$T539,20,FALSE)=0,"",VLOOKUP($A91,'FE - Flux 2 - UBL'!$A101:$T539,20,FALSE))</f>
        <v/>
      </c>
    </row>
    <row r="92" spans="1:20" ht="28">
      <c r="A92" s="223" t="s">
        <v>1678</v>
      </c>
      <c r="B92" s="91" t="str">
        <f>IF(VLOOKUP($A92,'FE - Flux 2 - UBL'!$A102:$T540,2,FALSE)=0,"",VLOOKUP($A92,'FE - Flux 2 - UBL'!$A102:$T540,2,FALSE))</f>
        <v> 0..1</v>
      </c>
      <c r="C92" s="91" t="str">
        <f>IF(VLOOKUP($A92,'FE - Flux 2 - UBL'!$A102:$T540,3,FALSE)=0,"",VLOOKUP($A92,'FE - Flux 2 - UBL'!$A102:$T540,3,FALSE))</f>
        <v> 0..1</v>
      </c>
      <c r="D92" s="91" t="str">
        <f>IF(VLOOKUP($A92,'FE - Flux 2 - UBL'!$A102:$T540,4,FALSE)=0,"",VLOOKUP($A92,'FE - Flux 2 - UBL'!$A102:$T540,4,FALSE))</f>
        <v> 0..1</v>
      </c>
      <c r="E92" s="26" t="str">
        <f>IF(VLOOKUP($A92,'FE - Flux 2 - UBL'!$A101:$T535,5,FALSE)=0,"",VLOOKUP($A92,'FE - Flux 2 - UBL'!$A101:$T535,5,FALSE))</f>
        <v/>
      </c>
      <c r="F92" s="35" t="str">
        <f>IF(VLOOKUP($A92,'FE - Flux 2 - UBL'!$A101:$T535,6,FALSE)=0,"",VLOOKUP($A92,'FE - Flux 2 - UBL'!$A101:$T535,6,FALSE))</f>
        <v/>
      </c>
      <c r="G92" s="56" t="str">
        <f>IF(VLOOKUP($A92,'FE - Flux 2 - UBL'!$A101:$T535,7,FALSE)=0,"",VLOOKUP($A92,'FE - Flux 2 - UBL'!$A101:$T535,7,FALSE))</f>
        <v> Gross price of the item</v>
      </c>
      <c r="H92" s="57"/>
      <c r="I92" s="92" t="str">
        <f>IF(VLOOKUP($A92,'FE - Flux 2 - UBL'!$A103:$T541,9,FALSE)=0,"",VLOOKUP($A92,'FE - Flux 2 - UBL'!$A103:$T541,9,FALSE))</f>
        <v> /Invoice/cac:InvoiceLine /CreditNote/cac:CreditNoteLine</v>
      </c>
      <c r="J92" s="92" t="str">
        <f>IF(VLOOKUP($A92,'FE - Flux 2 - UBL'!$A103:$T541,10,FALSE)=0,"",VLOOKUP($A92,'FE - Flux 2 - UBL'!$A103:$T541,10,FALSE))</f>
        <v> /cac:Price/cac:AllowanceCharge/cbc:BaseAmount</v>
      </c>
      <c r="K92" s="91" t="str">
        <f>IF(VLOOKUP($A92,'FE - Flux 2 - UBL'!$A103:$T541,11,FALSE)=0,"",VLOOKUP($A92,'FE - Flux 2 - UBL'!$A103:$T541,11,FALSE))</f>
        <v> AMOUNT OF UNIT PRICE</v>
      </c>
      <c r="L92" s="93">
        <f>IF(VLOOKUP($A92,'FE - Flux 2 - UBL'!$A103:$T541,12,FALSE)=0,"",VLOOKUP($A92,'FE - Flux 2 - UBL'!$A103:$T541,12,FALSE))</f>
        <v>19.399999999999999</v>
      </c>
      <c r="M92" s="186" t="str">
        <f>IF(VLOOKUP($A92,'FE - Flux 2 - UBL'!$A103:$T541,13,FALSE)=0,"",VLOOKUP($A92,'FE - Flux 2 - UBL'!$A103:$T541,13,FALSE))</f>
        <v/>
      </c>
      <c r="N92" s="159" t="str">
        <f>IF(VLOOKUP($A92,'FE - Flux 2 - UBL'!$A113:$T551,14,FALSE)=0,"",VLOOKUP($A92,'FE - Flux 2 - UBL'!$A113:$T551,14,FALSE))</f>
        <v/>
      </c>
      <c r="O92" s="95" t="str">
        <f>IF(VLOOKUP($A92,'FE - Flux 2 - UBL'!$A115:$T554,15,FALSE)=0,"",VLOOKUP($A92,'FE - Flux 2 - UBL'!$A115:$T554,15,FALSE))</f>
        <v> Unit price, excluding VAT, before application of the Discount on the price of the item.</v>
      </c>
      <c r="P92" s="95" t="str">
        <f>IF(VLOOKUP($A92,'FE - Flux 2 - UBL'!$A102:$T540,16,FALSE)=0,"",VLOOKUP($A92,'FE - Flux 2 - UBL'!$A102:$T540,16,FALSE))</f>
        <v/>
      </c>
      <c r="Q92" s="91" t="str">
        <f>IF(VLOOKUP($A92,'FE - Flux 2 - UBL'!$A102:$T540,17,FALSE)=0,"",VLOOKUP($A92,'FE - Flux 2 - UBL'!$A102:$T540,17,FALSE))</f>
        <v> G1.15 G6.12</v>
      </c>
      <c r="R92" s="91" t="str">
        <f>IF(VLOOKUP($A92,'FE - Flux 2 - UBL'!$A102:$T540,18,FALSE)=0,"",VLOOKUP($A92,'FE - Flux 2 - UBL'!$A102:$T540,18,FALSE))</f>
        <v/>
      </c>
      <c r="S92" s="91" t="str">
        <f>IF(VLOOKUP($A92,'FE - Flux 2 - UBL'!$A102:$T540,19,FALSE)=0,"",VLOOKUP($A92,'FE - Flux 2 - UBL'!$A102:$T540,19,FALSE))</f>
        <v> BR-28</v>
      </c>
      <c r="T92" s="95" t="str">
        <f>IF(VLOOKUP($A92,'FE - Flux 2 - UBL'!$A102:$T540,20,FALSE)=0,"",VLOOKUP($A92,'FE - Flux 2 - UBL'!$A102:$T540,20,FALSE))</f>
        <v/>
      </c>
    </row>
    <row r="93" spans="1:20" ht="28">
      <c r="A93" s="89" t="s">
        <v>1709</v>
      </c>
      <c r="B93" s="91" t="str">
        <f>IF(VLOOKUP($A93,'FE - Flux 2 - UBL'!$A108:$T546,2,FALSE)=0,"",VLOOKUP($A93,'FE - Flux 2 - UBL'!$A108:$T546,2,FALSE))</f>
        <v> 1..1</v>
      </c>
      <c r="C93" s="91" t="str">
        <f>IF(VLOOKUP($A93,'FE - Flux 2 - UBL'!$A108:$T546,3,FALSE)=0,"",VLOOKUP($A93,'FE - Flux 2 - UBL'!$A108:$T546,3,FALSE))</f>
        <v> 1..1</v>
      </c>
      <c r="D93" s="91" t="str">
        <f>IF(VLOOKUP($A93,'FE - Flux 2 - UBL'!$A108:$T546,4,FALSE)=0,"",VLOOKUP($A93,'FE - Flux 2 - UBL'!$A108:$T546,4,FALSE))</f>
        <v> 1..1</v>
      </c>
      <c r="E93" s="26" t="str">
        <f>IF(VLOOKUP($A93,'FE - Flux 2 - UBL'!$A107:$T541,5,FALSE)=0,"",VLOOKUP($A93,'FE - Flux 2 - UBL'!$A107:$T541,5,FALSE))</f>
        <v/>
      </c>
      <c r="F93" s="137" t="str">
        <f>IF(VLOOKUP($A93,'FE - Flux 2 - UBL'!$A107:$T541,6,FALSE)=0,"",VLOOKUP($A93,'FE - Flux 2 - UBL'!$A107:$T541,6,FALSE))</f>
        <v> ITEM INFORMATION</v>
      </c>
      <c r="G93" s="48"/>
      <c r="H93" s="58"/>
      <c r="I93" s="92" t="str">
        <f>IF(VLOOKUP($A93,'FE - Flux 2 - UBL'!$A109:$T547,9,FALSE)=0,"",VLOOKUP($A93,'FE - Flux 2 - UBL'!$A109:$T547,9,FALSE))</f>
        <v> /Invoice/cac:InvoiceLine /CreditNote/cac:CreditNoteLine</v>
      </c>
      <c r="J93" s="92" t="str">
        <f>IF(VLOOKUP($A93,'FE - Flux 2 - UBL'!$A109:$T547,10,FALSE)=0,"",VLOOKUP($A93,'FE - Flux 2 - UBL'!$A109:$T547,10,FALSE))</f>
        <v> /cac:Item</v>
      </c>
      <c r="K93" s="91" t="str">
        <f>IF(VLOOKUP($A93,'FE - Flux 2 - UBL'!$A109:$T547,11,FALSE)=0,"",VLOOKUP($A93,'FE - Flux 2 - UBL'!$A109:$T547,11,FALSE))</f>
        <v/>
      </c>
      <c r="L93" s="93" t="str">
        <f>IF(VLOOKUP($A93,'FE - Flux 2 - UBL'!$A109:$T547,12,FALSE)=0,"",VLOOKUP($A93,'FE - Flux 2 - UBL'!$A109:$T547,12,FALSE))</f>
        <v/>
      </c>
      <c r="M93" s="186" t="str">
        <f>IF(VLOOKUP($A93,'FE - Flux 2 - UBL'!$A109:$T547,13,FALSE)=0,"",VLOOKUP($A93,'FE - Flux 2 - UBL'!$A109:$T547,13,FALSE))</f>
        <v/>
      </c>
      <c r="N93" s="159" t="str">
        <f>IF(VLOOKUP($A93,'FE - Flux 2 - UBL'!$A119:$T557,14,FALSE)=0,"",VLOOKUP($A93,'FE - Flux 2 - UBL'!$A119:$T557,14,FALSE))</f>
        <v/>
      </c>
      <c r="O93" s="95" t="str">
        <f>IF(VLOOKUP($A93,'FE - Flux 2 - UBL'!$A121:$T560,15,FALSE)=0,"",VLOOKUP($A93,'FE - Flux 2 - UBL'!$A121:$T560,15,FALSE))</f>
        <v> A group of business terms providing information about goods and services billed.</v>
      </c>
      <c r="P93" s="95" t="str">
        <f>IF(VLOOKUP($A93,'FE - Flux 2 - UBL'!$A108:$T546,16,FALSE)=0,"",VLOOKUP($A93,'FE - Flux 2 - UBL'!$A108:$T546,16,FALSE))</f>
        <v/>
      </c>
      <c r="Q93" s="91" t="str">
        <f>IF(VLOOKUP($A93,'FE - Flux 2 - UBL'!$A108:$T546,17,FALSE)=0,"",VLOOKUP($A93,'FE - Flux 2 - UBL'!$A108:$T546,17,FALSE))</f>
        <v> G6.09</v>
      </c>
      <c r="R93" s="91" t="str">
        <f>IF(VLOOKUP($A93,'FE - Flux 2 - UBL'!$A108:$T546,18,FALSE)=0,"",VLOOKUP($A93,'FE - Flux 2 - UBL'!$A108:$T546,18,FALSE))</f>
        <v/>
      </c>
      <c r="S93" s="91" t="str">
        <f>IF(VLOOKUP($A93,'FE - Flux 2 - UBL'!$A108:$T546,19,FALSE)=0,"",VLOOKUP($A93,'FE - Flux 2 - UBL'!$A108:$T546,19,FALSE))</f>
        <v/>
      </c>
      <c r="T93" s="95" t="str">
        <f>IF(VLOOKUP($A93,'FE - Flux 2 - UBL'!$A108:$T546,20,FALSE)=0,"",VLOOKUP($A93,'FE - Flux 2 - UBL'!$A108:$T546,20,FALSE))</f>
        <v/>
      </c>
    </row>
    <row r="94" spans="1:20" ht="28">
      <c r="A94" s="223" t="s">
        <v>1713</v>
      </c>
      <c r="B94" s="91" t="str">
        <f>IF(VLOOKUP($A94,'FE - Flux 2 - UBL'!$A109:$T547,2,FALSE)=0,"",VLOOKUP($A94,'FE - Flux 2 - UBL'!$A109:$T547,2,FALSE))</f>
        <v> 1..1</v>
      </c>
      <c r="C94" s="91" t="str">
        <f>IF(VLOOKUP($A94,'FE - Flux 2 - UBL'!$A109:$T547,3,FALSE)=0,"",VLOOKUP($A94,'FE - Flux 2 - UBL'!$A109:$T547,3,FALSE))</f>
        <v> 1..1</v>
      </c>
      <c r="D94" s="91" t="str">
        <f>IF(VLOOKUP($A94,'FE - Flux 2 - UBL'!$A109:$T547,4,FALSE)=0,"",VLOOKUP($A94,'FE - Flux 2 - UBL'!$A109:$T547,4,FALSE))</f>
        <v> 1..1</v>
      </c>
      <c r="E94" s="50" t="str">
        <f>IF(VLOOKUP($A94,'FE - Flux 2 - UBL'!$A108:$T542,5,FALSE)=0,"",VLOOKUP($A94,'FE - Flux 2 - UBL'!$A108:$T542,5,FALSE))</f>
        <v/>
      </c>
      <c r="F94" s="37" t="str">
        <f>IF(VLOOKUP($A94,'FE - Flux 2 - UBL'!$A108:$T542,6,FALSE)=0,"",VLOOKUP($A94,'FE - Flux 2 - UBL'!$A108:$T542,6,FALSE))</f>
        <v/>
      </c>
      <c r="G94" s="207" t="str">
        <f>IF(VLOOKUP($A94,'FE - Flux 2 - UBL'!$A108:$T542,7,FALSE)=0,"",VLOOKUP($A94,'FE - Flux 2 - UBL'!$A108:$T542,7,FALSE))</f>
        <v> Item name</v>
      </c>
      <c r="H94" s="135"/>
      <c r="I94" s="92" t="str">
        <f>IF(VLOOKUP($A94,'FE - Flux 2 - UBL'!$A110:$T548,9,FALSE)=0,"",VLOOKUP($A94,'FE - Flux 2 - UBL'!$A110:$T548,9,FALSE))</f>
        <v> /Invoice/cac:InvoiceLine /CreditNote/cac:CreditNoteLine</v>
      </c>
      <c r="J94" s="92" t="str">
        <f>IF(VLOOKUP($A94,'FE - Flux 2 - UBL'!$A110:$T548,10,FALSE)=0,"",VLOOKUP($A94,'FE - Flux 2 - UBL'!$A110:$T548,10,FALSE))</f>
        <v> /cac:Item/cbc:Name</v>
      </c>
      <c r="K94" s="91" t="str">
        <f>IF(VLOOKUP($A94,'FE - Flux 2 - UBL'!$A110:$T548,11,FALSE)=0,"",VLOOKUP($A94,'FE - Flux 2 - UBL'!$A110:$T548,11,FALSE))</f>
        <v>TEXT</v>
      </c>
      <c r="L94" s="93">
        <f>IF(VLOOKUP($A94,'FE - Flux 2 - UBL'!$A110:$T548,12,FALSE)=0,"",VLOOKUP($A94,'FE - Flux 2 - UBL'!$A110:$T548,12,FALSE))</f>
        <v>255</v>
      </c>
      <c r="M94" s="186" t="str">
        <f>IF(VLOOKUP($A94,'FE - Flux 2 - UBL'!$A110:$T548,13,FALSE)=0,"",VLOOKUP($A94,'FE - Flux 2 - UBL'!$A110:$T548,13,FALSE))</f>
        <v/>
      </c>
      <c r="N94" s="159" t="str">
        <f>IF(VLOOKUP($A94,'FE - Flux 2 - UBL'!$A120:$T558,14,FALSE)=0,"",VLOOKUP($A94,'FE - Flux 2 - UBL'!$A120:$T558,14,FALSE))</f>
        <v/>
      </c>
      <c r="O94" s="95" t="str">
        <f>IF(VLOOKUP($A94,'FE - Flux 2 - UBL'!$A122:$T561,15,FALSE)=0,"",VLOOKUP($A94,'FE - Flux 2 - UBL'!$A122:$T561,15,FALSE))</f>
        <v> Name of an item.</v>
      </c>
      <c r="P94" s="95" t="str">
        <f>IF(VLOOKUP($A94,'FE - Flux 2 - UBL'!$A109:$T547,16,FALSE)=0,"",VLOOKUP($A94,'FE - Flux 2 - UBL'!$A109:$T547,16,FALSE))</f>
        <v/>
      </c>
      <c r="Q94" s="91" t="str">
        <f>IF(VLOOKUP($A94,'FE - Flux 2 - UBL'!$A109:$T547,17,FALSE)=0,"",VLOOKUP($A94,'FE - Flux 2 - UBL'!$A109:$T547,17,FALSE))</f>
        <v> G6.09</v>
      </c>
      <c r="R94" s="91" t="str">
        <f>IF(VLOOKUP($A94,'FE - Flux 2 - UBL'!$A109:$T547,18,FALSE)=0,"",VLOOKUP($A94,'FE - Flux 2 - UBL'!$A109:$T547,18,FALSE))</f>
        <v/>
      </c>
      <c r="S94" s="91" t="str">
        <f>IF(VLOOKUP($A94,'FE - Flux 2 - UBL'!$A109:$T547,19,FALSE)=0,"",VLOOKUP($A94,'FE - Flux 2 - UBL'!$A109:$T547,19,FALSE))</f>
        <v> BR-25</v>
      </c>
      <c r="T94" s="95" t="str">
        <f>IF(VLOOKUP($A94,'FE - Flux 2 - UBL'!$A109:$T547,20,FALSE)=0,"",VLOOKUP($A94,'FE - Flux 2 - UBL'!$A109:$T547,20,FALSE))</f>
        <v/>
      </c>
    </row>
  </sheetData>
  <autoFilter ref="A4:T94" xr:uid="{00000000-0009-0000-0000-000003000000}">
    <filterColumn colId="4" showButton="0"/>
    <filterColumn colId="5" showButton="0"/>
    <filterColumn colId="6" showButton="0"/>
    <filterColumn colId="8" showButton="0"/>
  </autoFilter>
  <mergeCells count="7">
    <mergeCell ref="G71:H71"/>
    <mergeCell ref="G72:H72"/>
    <mergeCell ref="F33:H33"/>
    <mergeCell ref="E4:H4"/>
    <mergeCell ref="I4:J4"/>
    <mergeCell ref="G32:H32"/>
    <mergeCell ref="G29:H29"/>
  </mergeCells>
  <pageMargins left="0.7" right="0.7" top="0.75" bottom="0.75" header="0.3" footer="0.3"/>
  <pageSetup paperSize="9" firstPageNumber="214748364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405"/>
  <sheetViews>
    <sheetView topLeftCell="H1" zoomScale="40" zoomScaleNormal="40" workbookViewId="0">
      <selection activeCell="S1" sqref="S1:S1048576"/>
    </sheetView>
  </sheetViews>
  <sheetFormatPr baseColWidth="10" defaultColWidth="9.1796875" defaultRowHeight="14.5"/>
  <cols>
    <col min="1" max="1" width="19.81640625" style="8" customWidth="1"/>
    <col min="2" max="2" width="11.54296875" style="8" customWidth="1"/>
    <col min="3" max="3" width="20.453125" customWidth="1"/>
    <col min="4" max="4" width="9.453125" style="9" customWidth="1"/>
    <col min="5" max="5" width="19.453125" style="9" customWidth="1"/>
    <col min="6" max="6" width="42.453125" style="9" customWidth="1"/>
    <col min="7" max="7" width="9" style="9" customWidth="1"/>
    <col min="8" max="8" width="88.81640625" style="10" customWidth="1"/>
    <col min="9" max="9" width="30.1796875" style="11" customWidth="1"/>
    <col min="10" max="10" width="17.1796875" style="11" customWidth="1"/>
    <col min="11" max="11" width="29.1796875" style="12" bestFit="1" customWidth="1"/>
    <col min="12" max="12" width="51" style="12" customWidth="1"/>
    <col min="13" max="13" width="67.453125" style="12" customWidth="1"/>
    <col min="14" max="14" width="75" style="65" customWidth="1"/>
    <col min="15" max="15" width="19.1796875" style="66" customWidth="1"/>
    <col min="16" max="16" width="16" style="66" customWidth="1"/>
    <col min="17" max="17" width="16" style="13" customWidth="1"/>
    <col min="18" max="18" width="45.453125" style="12" customWidth="1"/>
  </cols>
  <sheetData>
    <row r="1" spans="1:19" s="14" customFormat="1">
      <c r="A1" s="15"/>
      <c r="B1" s="15"/>
      <c r="C1" s="15"/>
      <c r="D1" s="15"/>
      <c r="E1" s="15"/>
      <c r="F1" s="16"/>
      <c r="G1" s="16"/>
      <c r="H1" s="10"/>
      <c r="I1" s="17"/>
      <c r="J1" s="17"/>
      <c r="K1" s="19"/>
      <c r="L1" s="19"/>
      <c r="M1" s="19"/>
      <c r="N1" s="67"/>
      <c r="O1" s="68"/>
      <c r="P1" s="68"/>
      <c r="Q1" s="18"/>
      <c r="R1" s="19"/>
    </row>
    <row r="2" spans="1:19" s="14" customFormat="1">
      <c r="A2" s="20"/>
      <c r="B2" s="20"/>
      <c r="D2" s="15"/>
      <c r="E2" s="15"/>
      <c r="H2" s="10"/>
      <c r="I2" s="17"/>
      <c r="J2" s="21"/>
      <c r="K2" s="19"/>
      <c r="L2" s="19"/>
      <c r="M2" s="19"/>
      <c r="N2" s="67"/>
      <c r="O2" s="69"/>
      <c r="P2" s="68"/>
      <c r="Q2" s="18"/>
      <c r="R2" s="19"/>
    </row>
    <row r="3" spans="1:19" s="14" customFormat="1">
      <c r="A3" s="21"/>
      <c r="B3" s="21"/>
      <c r="C3" s="21"/>
      <c r="D3" s="21"/>
      <c r="E3" s="21"/>
      <c r="F3" s="21"/>
      <c r="G3" s="21"/>
      <c r="H3" s="13"/>
      <c r="I3" s="21"/>
      <c r="J3" s="21"/>
      <c r="K3" s="18"/>
      <c r="L3" s="21"/>
      <c r="M3" s="21"/>
      <c r="N3" s="21"/>
      <c r="O3" s="21"/>
      <c r="P3" s="21"/>
      <c r="Q3" s="21"/>
      <c r="R3" s="21"/>
    </row>
    <row r="4" spans="1:19" ht="42">
      <c r="A4" s="87" t="s">
        <v>73</v>
      </c>
      <c r="B4" s="87" t="s">
        <v>74</v>
      </c>
      <c r="C4" s="280" t="s">
        <v>77</v>
      </c>
      <c r="D4" s="316"/>
      <c r="E4" s="316"/>
      <c r="F4" s="281"/>
      <c r="G4" s="280" t="s">
        <v>1775</v>
      </c>
      <c r="H4" s="281"/>
      <c r="I4" s="87" t="s">
        <v>79</v>
      </c>
      <c r="J4" s="87" t="s">
        <v>80</v>
      </c>
      <c r="K4" s="87" t="s">
        <v>81</v>
      </c>
      <c r="L4" s="87" t="s">
        <v>82</v>
      </c>
      <c r="M4" s="87" t="s">
        <v>83</v>
      </c>
      <c r="N4" s="87" t="s">
        <v>84</v>
      </c>
      <c r="O4" s="87" t="s">
        <v>85</v>
      </c>
      <c r="P4" s="87" t="s">
        <v>86</v>
      </c>
      <c r="Q4" s="87" t="s">
        <v>87</v>
      </c>
      <c r="R4" s="87" t="s">
        <v>88</v>
      </c>
    </row>
    <row r="5" spans="1:19">
      <c r="A5" s="196"/>
      <c r="B5" s="196"/>
      <c r="C5" s="196" t="s">
        <v>90</v>
      </c>
      <c r="D5" s="196" t="s">
        <v>91</v>
      </c>
      <c r="E5" s="197" t="s">
        <v>92</v>
      </c>
      <c r="F5" s="196" t="s">
        <v>93</v>
      </c>
      <c r="G5" s="280" t="s">
        <v>95</v>
      </c>
      <c r="H5" s="281"/>
      <c r="I5" s="233"/>
      <c r="J5" s="233"/>
      <c r="K5" s="235"/>
      <c r="L5" s="235"/>
      <c r="M5" s="236"/>
      <c r="N5" s="235"/>
      <c r="O5" s="232"/>
      <c r="P5" s="232"/>
      <c r="Q5" s="232"/>
      <c r="R5" s="236"/>
    </row>
    <row r="6" spans="1:19" ht="56">
      <c r="A6" s="89" t="s">
        <v>96</v>
      </c>
      <c r="B6" s="91" t="str">
        <f>VLOOKUP(A6,'FE - Flux 2 - UBL'!A6:D686,4,FALSE)</f>
        <v>1..1</v>
      </c>
      <c r="C6" s="204" t="s">
        <v>98</v>
      </c>
      <c r="D6" s="204"/>
      <c r="E6" s="204"/>
      <c r="F6" s="204"/>
      <c r="G6" s="291" t="s">
        <v>1776</v>
      </c>
      <c r="H6" s="292"/>
      <c r="I6" s="93" t="str">
        <f>IF(VLOOKUP($A6,'FE - Flux 2 - UBL'!$A6:$R881,11,FALSE)=0,"",VLOOKUP($A6,'FE - Flux 2 - UBL'!$A6:$R881,11,FALSE))</f>
        <v> IDENTIFIER</v>
      </c>
      <c r="J6" s="93">
        <f>IF(VLOOKUP($A6,'FE - Flux 2 - UBL'!$A6:$R881,12,FALSE)=0,"",VLOOKUP($A6,'FE - Flux 2 - UBL'!$A6:$R881,12,FALSE))</f>
        <v>20</v>
      </c>
      <c r="K6" s="91" t="str">
        <f>IF(VLOOKUP($A6,'FE - Flux 2 - UBL'!$A6:$R881,13,FALSE)=0,"",VLOOKUP($A6,'FE - Flux 2 - UBL'!$A6:$R881,13,FALSE))</f>
        <v/>
      </c>
      <c r="L6" s="93" t="str">
        <f>IF(VLOOKUP($A6,'FE - Flux 2 - UBL'!$A6:$R881,14,FALSE)=0,"",VLOOKUP($A6,'FE - Flux 2 - UBL'!$A6:$R881,14,FALSE))</f>
        <v/>
      </c>
      <c r="M6" s="108" t="str">
        <f>IF(VLOOKUP($A6,'FE - Flux 2 - UBL'!$A6:$R881,15,FALSE)=0,"",VLOOKUP($A6,'FE - Flux 2 - UBL'!$A6:$R881,15,FALSE))</f>
        <v> Unique identification of the Invoice.</v>
      </c>
      <c r="N6" s="92" t="str">
        <f>IF(VLOOKUP($A6,'FE - Flux 2 - UBL'!$A6:$R881,16,FALSE)=0,"",VLOOKUP($A6,'FE - Flux 2 - UBL'!$A6:$R881,16,FALSE))</f>
        <v> Sequential number required in Article 226(2) of Directive 2006/112/EC [2], to uniquely identify the Invoice. It may be based on one or more series, which may include alphanumeric characters.</v>
      </c>
      <c r="O6" s="91" t="str">
        <f>IF(VLOOKUP($A6,'FE - Flux 2 - UBL'!$A6:$T881,17,FALSE)=0,"",VLOOKUP($A6,'FE - Flux 2 - UBL'!$A6:$T881,17,FALSE))</f>
        <v> G1.05 G1.06 G1.42 G6.08</v>
      </c>
      <c r="P6" s="91" t="str">
        <f>IF(VLOOKUP($A6,'FE - Flux 2 - UBL'!$A6:$T881,18,FALSE)=0,"",VLOOKUP($A6,'FE - Flux 2 - UBL'!$A6:$T881,18,FALSE))</f>
        <v/>
      </c>
      <c r="Q6" s="91" t="str">
        <f>IF(VLOOKUP($A6,'FE - Flux 2 - UBL'!$A6:$T881,19,FALSE)=0,"",VLOOKUP($A6,'FE - Flux 2 - UBL'!$A6:$T881,19,FALSE))</f>
        <v> BR-2</v>
      </c>
      <c r="R6" s="95" t="str">
        <f>IF(VLOOKUP($A6,'FE - Flux 2 - UBL'!$A6:$T881,20,FALSE)=0,"",VLOOKUP($A6,'FE - Flux 2 - UBL'!$A6:$T881,20,FALSE))</f>
        <v/>
      </c>
      <c r="S6" s="8"/>
    </row>
    <row r="7" spans="1:19" ht="56">
      <c r="A7" s="89" t="s">
        <v>107</v>
      </c>
      <c r="B7" s="91" t="str">
        <f>VLOOKUP(A7,'FE - Flux 2 - UBL'!A7:D687,4,FALSE)</f>
        <v> 1..1</v>
      </c>
      <c r="C7" s="204" t="s">
        <v>108</v>
      </c>
      <c r="D7" s="204"/>
      <c r="E7" s="204"/>
      <c r="F7" s="204"/>
      <c r="G7" s="291" t="s">
        <v>1777</v>
      </c>
      <c r="H7" s="292"/>
      <c r="I7" s="93" t="str">
        <f>IF(VLOOKUP($A7,'FE - Flux 2 - UBL'!$A7:$R882,11,FALSE)=0,"",VLOOKUP($A7,'FE - Flux 2 - UBL'!$A7:$R882,11,FALSE))</f>
        <v> DATE</v>
      </c>
      <c r="J7" s="93" t="str">
        <f>IF(VLOOKUP($A7,'FE - Flux 2 - UBL'!$A7:$R882,12,FALSE)=0,"",VLOOKUP($A7,'FE - Flux 2 - UBL'!$A7:$R882,12,FALSE))</f>
        <v> ISO</v>
      </c>
      <c r="K7" s="91" t="str">
        <f>IF(VLOOKUP($A7,'FE - Flux 2 - UBL'!$A7:$R882,13,FALSE)=0,"",VLOOKUP($A7,'FE - Flux 2 - UBL'!$A7:$R882,13,FALSE))</f>
        <v> YYYY-MM-DD (UBL format) YYYYMMDD (CII format)</v>
      </c>
      <c r="L7" s="93" t="str">
        <f>IF(VLOOKUP($A7,'FE - Flux 2 - UBL'!$A7:$R882,14,FALSE)=0,"",VLOOKUP($A7,'FE - Flux 2 - UBL'!$A7:$R882,14,FALSE))</f>
        <v/>
      </c>
      <c r="M7" s="108" t="str">
        <f>IF(VLOOKUP($A7,'FE - Flux 2 - UBL'!$A7:$R882,15,FALSE)=0,"",VLOOKUP($A7,'FE - Flux 2 - UBL'!$A7:$R882,15,FALSE))</f>
        <v> Date on which the Invoice was issued.</v>
      </c>
      <c r="N7" s="92" t="str">
        <f>IF(VLOOKUP($A7,'FE - Flux 2 - UBL'!$A7:$R882,16,FALSE)=0,"",VLOOKUP($A7,'FE - Flux 2 - UBL'!$A7:$R882,16,FALSE))</f>
        <v/>
      </c>
      <c r="O7" s="91" t="str">
        <f>IF(VLOOKUP($A7,'FE - Flux 2 - UBL'!$A7:$T882,17,FALSE)=0,"",VLOOKUP($A7,'FE - Flux 2 - UBL'!$A7:$T882,17,FALSE))</f>
        <v> G1.07 G1.09 G1.36 G6.08</v>
      </c>
      <c r="P7" s="91" t="str">
        <f>IF(VLOOKUP($A7,'FE - Flux 2 - UBL'!$A7:$T882,18,FALSE)=0,"",VLOOKUP($A7,'FE - Flux 2 - UBL'!$A7:$T882,18,FALSE))</f>
        <v/>
      </c>
      <c r="Q7" s="91" t="str">
        <f>IF(VLOOKUP($A7,'FE - Flux 2 - UBL'!$A7:$T882,19,FALSE)=0,"",VLOOKUP($A7,'FE - Flux 2 - UBL'!$A7:$T882,19,FALSE))</f>
        <v> BR-3</v>
      </c>
      <c r="R7" s="95" t="str">
        <f>IF(VLOOKUP($A7,'FE - Flux 2 - UBL'!$A7:$T882,20,FALSE)=0,"",VLOOKUP($A7,'FE - Flux 2 - UBL'!$A7:$T882,20,FALSE))</f>
        <v/>
      </c>
      <c r="S7" s="8"/>
    </row>
    <row r="8" spans="1:19" ht="56">
      <c r="A8" s="89" t="s">
        <v>117</v>
      </c>
      <c r="B8" s="91" t="str">
        <f>VLOOKUP(A8,'FE - Flux 2 - UBL'!A8:D688,4,FALSE)</f>
        <v> 1..1</v>
      </c>
      <c r="C8" s="204" t="s">
        <v>118</v>
      </c>
      <c r="D8" s="204"/>
      <c r="E8" s="204"/>
      <c r="F8" s="204"/>
      <c r="G8" s="291" t="s">
        <v>1778</v>
      </c>
      <c r="H8" s="292"/>
      <c r="I8" s="93" t="str">
        <f>IF(VLOOKUP($A8,'FE - Flux 2 - UBL'!$A8:$R883,11,FALSE)=0,"",VLOOKUP($A8,'FE - Flux 2 - UBL'!$A8:$R883,11,FALSE))</f>
        <v> CODED</v>
      </c>
      <c r="J8" s="93">
        <f>IF(VLOOKUP($A8,'FE - Flux 2 - UBL'!$A8:$R883,12,FALSE)=0,"",VLOOKUP($A8,'FE - Flux 2 - UBL'!$A8:$R883,12,FALSE))</f>
        <v>3</v>
      </c>
      <c r="K8" s="91" t="str">
        <f>IF(VLOOKUP($A8,'FE - Flux 2 - UBL'!$A8:$R883,13,FALSE)=0,"",VLOOKUP($A8,'FE - Flux 2 - UBL'!$A8:$R883,13,FALSE))</f>
        <v> UNTDID 1001</v>
      </c>
      <c r="L8" s="93" t="str">
        <f>IF(VLOOKUP($A8,'FE - Flux 2 - UBL'!$A8:$R883,14,FALSE)=0,"",VLOOKUP($A8,'FE - Flux 2 - UBL'!$A8:$R883,14,FALSE))</f>
        <v/>
      </c>
      <c r="M8" s="108" t="str">
        <f>IF(VLOOKUP($A8,'FE - Flux 2 - UBL'!$A8:$R883,15,FALSE)=0,"",VLOOKUP($A8,'FE - Flux 2 - UBL'!$A8:$R883,15,FALSE))</f>
        <v> Code specifying the functional type of the Invoice.</v>
      </c>
      <c r="N8" s="92" t="str">
        <f>IF(VLOOKUP($A8,'FE - Flux 2 - UBL'!$A8:$R883,16,FALSE)=0,"",VLOOKUP($A8,'FE - Flux 2 - UBL'!$A8:$R883,16,FALSE))</f>
        <v> Commercial invoices and credit notes are defined according to entries from the UNTDID 1001 list [6]. Other entries in the UNTDID 1001 [6] list for specific invoices or credit notes may be used, if applicable.</v>
      </c>
      <c r="O8" s="91" t="str">
        <f>IF(VLOOKUP($A8,'FE - Flux 2 - UBL'!$A8:$T883,17,FALSE)=0,"",VLOOKUP($A8,'FE - Flux 2 - UBL'!$A8:$T883,17,FALSE))</f>
        <v> G1.01 G6.08</v>
      </c>
      <c r="P8" s="91" t="str">
        <f>IF(VLOOKUP($A8,'FE - Flux 2 - UBL'!$A8:$T883,18,FALSE)=0,"",VLOOKUP($A8,'FE - Flux 2 - UBL'!$A8:$T883,18,FALSE))</f>
        <v/>
      </c>
      <c r="Q8" s="91" t="str">
        <f>IF(VLOOKUP($A8,'FE - Flux 2 - UBL'!$A8:$T883,19,FALSE)=0,"",VLOOKUP($A8,'FE - Flux 2 - UBL'!$A8:$T883,19,FALSE))</f>
        <v> BR-4</v>
      </c>
      <c r="R8" s="95" t="str">
        <f>IF(VLOOKUP($A8,'FE - Flux 2 - UBL'!$A8:$T883,20,FALSE)=0,"",VLOOKUP($A8,'FE - Flux 2 - UBL'!$A8:$T883,20,FALSE))</f>
        <v/>
      </c>
      <c r="S8" s="8"/>
    </row>
    <row r="9" spans="1:19" ht="98">
      <c r="A9" s="89" t="s">
        <v>126</v>
      </c>
      <c r="B9" s="91" t="str">
        <f>VLOOKUP(A9,'FE - Flux 2 - UBL'!A9:D689,4,FALSE)</f>
        <v> 1..1</v>
      </c>
      <c r="C9" s="204" t="s">
        <v>127</v>
      </c>
      <c r="D9" s="204"/>
      <c r="E9" s="204"/>
      <c r="F9" s="204"/>
      <c r="G9" s="291" t="s">
        <v>1779</v>
      </c>
      <c r="H9" s="292"/>
      <c r="I9" s="93" t="str">
        <f>IF(VLOOKUP($A9,'FE - Flux 2 - UBL'!$A9:$R884,11,FALSE)=0,"",VLOOKUP($A9,'FE - Flux 2 - UBL'!$A9:$R884,11,FALSE))</f>
        <v>CODED</v>
      </c>
      <c r="J9" s="93">
        <f>IF(VLOOKUP($A9,'FE - Flux 2 - UBL'!$A9:$R884,12,FALSE)=0,"",VLOOKUP($A9,'FE - Flux 2 - UBL'!$A9:$R884,12,FALSE))</f>
        <v>3</v>
      </c>
      <c r="K9" s="91" t="str">
        <f>IF(VLOOKUP($A9,'FE - Flux 2 - UBL'!$A9:$R884,13,FALSE)=0,"",VLOOKUP($A9,'FE - Flux 2 - UBL'!$A9:$R884,13,FALSE))</f>
        <v> ISO 4217</v>
      </c>
      <c r="L9" s="93" t="str">
        <f>IF(VLOOKUP($A9,'FE - Flux 2 - UBL'!$A9:$R884,14,FALSE)=0,"",VLOOKUP($A9,'FE - Flux 2 - UBL'!$A9:$R884,14,FALSE))</f>
        <v/>
      </c>
      <c r="M9" s="108" t="str">
        <f>IF(VLOOKUP($A9,'FE - Flux 2 - UBL'!$A9:$R884,15,FALSE)=0,"",VLOOKUP($A9,'FE - Flux 2 - UBL'!$A9:$R884,15,FALSE))</f>
        <v> Currency in which all Invoice amounts are expressed, except for the total VAT amount in the accounting currency.</v>
      </c>
      <c r="N9" s="92" t="str">
        <f>IF(VLOOKUP($A9,'FE - Flux 2 - UBL'!$A9:$R884,16,FALSE)=0,"",VLOOKUP($A9,'FE - Flux 2 - UBL'!$A9:$R884,16,FALSE))</f>
        <v> 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v>
      </c>
      <c r="O9" s="91" t="str">
        <f>IF(VLOOKUP($A9,'FE - Flux 2 - UBL'!$A9:$T884,17,FALSE)=0,"",VLOOKUP($A9,'FE - Flux 2 - UBL'!$A9:$T884,17,FALSE))</f>
        <v> G1.10 G6.08</v>
      </c>
      <c r="P9" s="91" t="str">
        <f>IF(VLOOKUP($A9,'FE - Flux 2 - UBL'!$A9:$T884,18,FALSE)=0,"",VLOOKUP($A9,'FE - Flux 2 - UBL'!$A9:$T884,18,FALSE))</f>
        <v/>
      </c>
      <c r="Q9" s="91" t="str">
        <f>IF(VLOOKUP($A9,'FE - Flux 2 - UBL'!$A9:$T884,19,FALSE)=0,"",VLOOKUP($A9,'FE - Flux 2 - UBL'!$A9:$T884,19,FALSE))</f>
        <v> BR-5</v>
      </c>
      <c r="R9" s="95" t="str">
        <f>IF(VLOOKUP($A9,'FE - Flux 2 - UBL'!$A9:$T884,20,FALSE)=0,"",VLOOKUP($A9,'FE - Flux 2 - UBL'!$A9:$T884,20,FALSE))</f>
        <v/>
      </c>
      <c r="S9" s="8"/>
    </row>
    <row r="10" spans="1:19" ht="112">
      <c r="A10" s="89" t="s">
        <v>134</v>
      </c>
      <c r="B10" s="91" t="str">
        <f>VLOOKUP(A10,'FE - Flux 2 - UBL'!A10:D690,4,FALSE)</f>
        <v> 0..1</v>
      </c>
      <c r="C10" s="204" t="s">
        <v>136</v>
      </c>
      <c r="D10" s="204"/>
      <c r="E10" s="204"/>
      <c r="F10" s="204"/>
      <c r="G10" s="291" t="s">
        <v>1780</v>
      </c>
      <c r="H10" s="292"/>
      <c r="I10" s="93" t="str">
        <f>IF(VLOOKUP($A10,'FE - Flux 2 - UBL'!$A10:$R885,11,FALSE)=0,"",VLOOKUP($A10,'FE - Flux 2 - UBL'!$A10:$R885,11,FALSE))</f>
        <v> CODED</v>
      </c>
      <c r="J10" s="93">
        <f>IF(VLOOKUP($A10,'FE - Flux 2 - UBL'!$A10:$R885,12,FALSE)=0,"",VLOOKUP($A10,'FE - Flux 2 - UBL'!$A10:$R885,12,FALSE))</f>
        <v>3</v>
      </c>
      <c r="K10" s="91" t="str">
        <f>IF(VLOOKUP($A10,'FE - Flux 2 - UBL'!$A10:$R885,13,FALSE)=0,"",VLOOKUP($A10,'FE - Flux 2 - UBL'!$A10:$R885,13,FALSE))</f>
        <v> ISO 4217</v>
      </c>
      <c r="L10" s="93" t="str">
        <f>IF(VLOOKUP($A10,'FE - Flux 2 - UBL'!$A10:$R885,14,FALSE)=0,"",VLOOKUP($A10,'FE - Flux 2 - UBL'!$A10:$R885,14,FALSE))</f>
        <v/>
      </c>
      <c r="M10" s="108" t="str">
        <f>IF(VLOOKUP($A10,'FE - Flux 2 - UBL'!$A10:$R885,15,FALSE)=0,"",VLOOKUP($A10,'FE - Flux 2 - UBL'!$A10:$R885,15,FALSE))</f>
        <v> Currency used for VAT accounting and reporting, accepted or required in the Seller's country.</v>
      </c>
      <c r="N10" s="92" t="str">
        <f>IF(VLOOKUP($A10,'FE - Flux 2 - UBL'!$A10:$R885,16,FALSE)=0,"",VLOOKUP($A10,'FE - Flux 2 - UBL'!$A10:$R885,16,FALSE))</f>
        <v>Should be used for the total VAT amount in the accounting currency, when the VAT Accounting Currency Code differs from the Invoicing Currency Code. Valid currency lists are registered with the ISO 4217 “Codes for the Representation of Currencies and Fund Types” Maintenance Agency. It is recommended to use alpha-3 representation. For further information, see Article 230 of Council Directive 2006/112/EC [2].</v>
      </c>
      <c r="O10" s="91" t="str">
        <f>IF(VLOOKUP($A10,'FE - Flux 2 - UBL'!$A10:$T885,17,FALSE)=0,"",VLOOKUP($A10,'FE - Flux 2 - UBL'!$A10:$T885,17,FALSE))</f>
        <v xml:space="preserve"> G1.10</v>
      </c>
      <c r="P10" s="91" t="str">
        <f>IF(VLOOKUP($A10,'FE - Flux 2 - UBL'!$A10:$T885,18,FALSE)=0,"",VLOOKUP($A10,'FE - Flux 2 - UBL'!$A10:$T885,18,FALSE))</f>
        <v/>
      </c>
      <c r="Q10" s="91" t="str">
        <f>IF(VLOOKUP($A10,'FE - Flux 2 - UBL'!$A10:$T885,19,FALSE)=0,"",VLOOKUP($A10,'FE - Flux 2 - UBL'!$A10:$T885,19,FALSE))</f>
        <v/>
      </c>
      <c r="R10" s="95" t="str">
        <f>IF(VLOOKUP($A10,'FE - Flux 2 - UBL'!$A10:$T885,20,FALSE)=0,"",VLOOKUP($A10,'FE - Flux 2 - UBL'!$A10:$T885,20,FALSE))</f>
        <v/>
      </c>
      <c r="S10" s="8"/>
    </row>
    <row r="11" spans="1:19" ht="84">
      <c r="A11" s="89" t="s">
        <v>141</v>
      </c>
      <c r="B11" s="91" t="str">
        <f>VLOOKUP(A11,'FE - Flux 2 - UBL'!A11:D691,4,FALSE)</f>
        <v> 0..1</v>
      </c>
      <c r="C11" s="204" t="s">
        <v>142</v>
      </c>
      <c r="D11" s="204"/>
      <c r="E11" s="204"/>
      <c r="F11" s="204"/>
      <c r="G11" s="291" t="s">
        <v>1781</v>
      </c>
      <c r="H11" s="292"/>
      <c r="I11" s="93" t="str">
        <f>IF(VLOOKUP($A11,'FE - Flux 2 - UBL'!$A11:$R886,11,FALSE)=0,"",VLOOKUP($A11,'FE - Flux 2 - UBL'!$A11:$R886,11,FALSE))</f>
        <v> DATE</v>
      </c>
      <c r="J11" s="93" t="str">
        <f>IF(VLOOKUP($A11,'FE - Flux 2 - UBL'!$A11:$R886,12,FALSE)=0,"",VLOOKUP($A11,'FE - Flux 2 - UBL'!$A11:$R886,12,FALSE))</f>
        <v> ISO</v>
      </c>
      <c r="K11" s="91" t="str">
        <f>IF(VLOOKUP($A11,'FE - Flux 2 - UBL'!$A11:$R886,13,FALSE)=0,"",VLOOKUP($A11,'FE - Flux 2 - UBL'!$A11:$R886,13,FALSE))</f>
        <v> YYYY-MM-DD (UBL format) YYYYMMDD (CII format)</v>
      </c>
      <c r="L11" s="93" t="str">
        <f>IF(VLOOKUP($A11,'FE - Flux 2 - UBL'!$A11:$R886,14,FALSE)=0,"",VLOOKUP($A11,'FE - Flux 2 - UBL'!$A11:$R886,14,FALSE))</f>
        <v> This data is not used in France. It is BT-8 which indicates the speed which is normally used.</v>
      </c>
      <c r="M11" s="108" t="str">
        <f>IF(VLOOKUP($A11,'FE - Flux 2 - UBL'!$A11:$R886,15,FALSE)=0,"",VLOOKUP($A11,'FE - Flux 2 - UBL'!$A11:$R886,15,FALSE))</f>
        <v> Date on which VAT becomes chargeable to the Seller and the Buyer to the extent that this date can be determined and differs from the date of issue of the invoice, in accordance with the VAT Directive.</v>
      </c>
      <c r="N11" s="92" t="str">
        <f>IF(VLOOKUP($A11,'FE - Flux 2 - UBL'!$A11:$R886,16,FALSE)=0,"",VLOOKUP($A11,'FE - Flux 2 - UBL'!$A11:$R886,16,FALSE))</f>
        <v>The due date generally corresponds to the date on which the goods were delivered or the services completed (payable event). There are some variations. For further information, see Article 226 (7) of Council Directive 2006/112/EC [2]. This element is required if the Value Added Tax Due Date differs from the Invoice Issue Date.</v>
      </c>
      <c r="O11" s="91" t="str">
        <f>IF(VLOOKUP($A11,'FE - Flux 2 - UBL'!$A11:$T886,17,FALSE)=0,"",VLOOKUP($A11,'FE - Flux 2 - UBL'!$A11:$T886,17,FALSE))</f>
        <v> G1.09 G1.36</v>
      </c>
      <c r="P11" s="91" t="str">
        <f>IF(VLOOKUP($A11,'FE - Flux 2 - UBL'!$A11:$T886,18,FALSE)=0,"",VLOOKUP($A11,'FE - Flux 2 - UBL'!$A11:$T886,18,FALSE))</f>
        <v/>
      </c>
      <c r="Q11" s="91" t="str">
        <f>IF(VLOOKUP($A11,'FE - Flux 2 - UBL'!$A11:$T886,19,FALSE)=0,"",VLOOKUP($A11,'FE - Flux 2 - UBL'!$A11:$T886,19,FALSE))</f>
        <v> BR-CO-3</v>
      </c>
      <c r="R11" s="95" t="str">
        <f>IF(VLOOKUP($A11,'FE - Flux 2 - UBL'!$A11:$T886,20,FALSE)=0,"",VLOOKUP($A11,'FE - Flux 2 - UBL'!$A11:$T886,20,FALSE))</f>
        <v/>
      </c>
    </row>
    <row r="12" spans="1:19" ht="126">
      <c r="A12" s="89" t="s">
        <v>149</v>
      </c>
      <c r="B12" s="91" t="str">
        <f>VLOOKUP(A12,'FE - Flux 2 - UBL'!A12:D692,4,FALSE)</f>
        <v> 0..1</v>
      </c>
      <c r="C12" s="204" t="s">
        <v>150</v>
      </c>
      <c r="D12" s="204"/>
      <c r="E12" s="204"/>
      <c r="F12" s="204"/>
      <c r="G12" s="291" t="s">
        <v>1782</v>
      </c>
      <c r="H12" s="292"/>
      <c r="I12" s="93" t="str">
        <f>IF(VLOOKUP($A12,'FE - Flux 2 - UBL'!$A12:$R887,11,FALSE)=0,"",VLOOKUP($A12,'FE - Flux 2 - UBL'!$A12:$R887,11,FALSE))</f>
        <v> CODED</v>
      </c>
      <c r="J12" s="93">
        <f>IF(VLOOKUP($A12,'FE - Flux 2 - UBL'!$A12:$R887,12,FALSE)=0,"",VLOOKUP($A12,'FE - Flux 2 - UBL'!$A12:$R887,12,FALSE))</f>
        <v>2</v>
      </c>
      <c r="K12" s="91" t="str">
        <f>IF(VLOOKUP($A12,'FE - Flux 2 - UBL'!$A12:$R887,13,FALSE)=0,"",VLOOKUP($A12,'FE - Flux 2 - UBL'!$A12:$R887,13,FALSE))</f>
        <v xml:space="preserve"> UBL: UNTDID 2005 CII: UNTDID 2475</v>
      </c>
      <c r="L12" s="93" t="str">
        <f>IF(VLOOKUP($A12,'FE - Flux 2 - UBL'!$A12:$R887,14,FALSE)=0,"",VLOOKUP($A12,'FE - Flux 2 - UBL'!$A12:$R887,14,FALSE))</f>
        <v> Field to specify the option for paying tax based on debits</v>
      </c>
      <c r="M12" s="108" t="str">
        <f>IF(VLOOKUP($A12,'FE - Flux 2 - UBL'!$A12:$R887,15,FALSE)=0,"",VLOOKUP($A12,'FE - Flux 2 - UBL'!$A12:$R887,15,FALSE))</f>
        <v> Code specifying the date on which VAT becomes chargeable for the Seller and the Buyer</v>
      </c>
      <c r="N12" s="92" t="str">
        <f>IF(VLOOKUP($A12,'FE - Flux 2 - UBL'!$A12:$R887,16,FALSE)=0,"",VLOOKUP($A12,'FE - Flux 2 - UBL'!$A12:$R887,16,FALSE))</f>
        <v>The code must be chosen from the following values taken from UNTDID 2005 or 2475 [6]: - Invoice date - Delivery date - Payment date The value added tax due date in code is used when the value added tax due date is not known at the time the invoice is sent. The use of the BT-8 is therefore exclusive to that of the BT-7 and vice versa.</v>
      </c>
      <c r="O12" s="91" t="str">
        <f>IF(VLOOKUP($A12,'FE - Flux 2 - UBL'!$A12:$T887,17,FALSE)=0,"",VLOOKUP($A12,'FE - Flux 2 - UBL'!$A12:$T887,17,FALSE))</f>
        <v> G1.43 G6.11</v>
      </c>
      <c r="P12" s="91" t="str">
        <f>IF(VLOOKUP($A12,'FE - Flux 2 - UBL'!$A12:$T887,18,FALSE)=0,"",VLOOKUP($A12,'FE - Flux 2 - UBL'!$A12:$T887,18,FALSE))</f>
        <v> S1.13 (only for CII and Factur-X)</v>
      </c>
      <c r="Q12" s="91" t="str">
        <f>IF(VLOOKUP($A12,'FE - Flux 2 - UBL'!$A12:$T887,19,FALSE)=0,"",VLOOKUP($A12,'FE - Flux 2 - UBL'!$A12:$T887,19,FALSE))</f>
        <v> BR-CO-3</v>
      </c>
      <c r="R12" s="95" t="str">
        <f>IF(VLOOKUP($A12,'FE - Flux 2 - UBL'!$A12:$T887,20,FALSE)=0,"",VLOOKUP($A12,'FE - Flux 2 - UBL'!$A12:$T887,20,FALSE))</f>
        <v/>
      </c>
    </row>
    <row r="13" spans="1:19" ht="70">
      <c r="A13" s="89" t="s">
        <v>158</v>
      </c>
      <c r="B13" s="91" t="str">
        <f>VLOOKUP(A13,'FE - Flux 2 - UBL'!A13:D693,4,FALSE)</f>
        <v> 0..1</v>
      </c>
      <c r="C13" s="204" t="s">
        <v>159</v>
      </c>
      <c r="D13" s="204"/>
      <c r="E13" s="204"/>
      <c r="F13" s="204"/>
      <c r="G13" s="291" t="s">
        <v>1783</v>
      </c>
      <c r="H13" s="292"/>
      <c r="I13" s="93" t="str">
        <f>IF(VLOOKUP($A13,'FE - Flux 2 - UBL'!$A13:$R888,11,FALSE)=0,"",VLOOKUP($A13,'FE - Flux 2 - UBL'!$A13:$R888,11,FALSE))</f>
        <v> DATE</v>
      </c>
      <c r="J13" s="93" t="str">
        <f>IF(VLOOKUP($A13,'FE - Flux 2 - UBL'!$A13:$R888,12,FALSE)=0,"",VLOOKUP($A13,'FE - Flux 2 - UBL'!$A13:$R888,12,FALSE))</f>
        <v> ISO</v>
      </c>
      <c r="K13" s="91" t="str">
        <f>IF(VLOOKUP($A13,'FE - Flux 2 - UBL'!$A13:$R888,13,FALSE)=0,"",VLOOKUP($A13,'FE - Flux 2 - UBL'!$A13:$R888,13,FALSE))</f>
        <v> YYYY-MM-DD (UBL format) YYYYMMDD (CII format)</v>
      </c>
      <c r="L13" s="93" t="str">
        <f>IF(VLOOKUP($A13,'FE - Flux 2 - UBL'!$A13:$R888,14,FALSE)=0,"",VLOOKUP($A13,'FE - Flux 2 - UBL'!$A13:$R888,14,FALSE))</f>
        <v/>
      </c>
      <c r="M13" s="108" t="str">
        <f>IF(VLOOKUP($A13,'FE - Flux 2 - UBL'!$A13:$R888,15,FALSE)=0,"",VLOOKUP($A13,'FE - Flux 2 - UBL'!$A13:$R888,15,FALSE))</f>
        <v> Date payment is due.</v>
      </c>
      <c r="N13" s="92" t="str">
        <f>IF(VLOOKUP($A13,'FE - Flux 2 - UBL'!$A13:$R888,16,FALSE)=0,"",VLOOKUP($A13,'FE - Flux 2 - UBL'!$A13:$R888,16,FALSE))</f>
        <v> The due date is the date the net payment is due. For partial payments, this is the first net due date. Description for more complex payment terms is given in BT-20.</v>
      </c>
      <c r="O13" s="91" t="str">
        <f>IF(VLOOKUP($A13,'FE - Flux 2 - UBL'!$A13:$T888,17,FALSE)=0,"",VLOOKUP($A13,'FE - Flux 2 - UBL'!$A13:$T888,17,FALSE))</f>
        <v> G1.09 G1.36 P1.12 G1.18 G6.11</v>
      </c>
      <c r="P13" s="91" t="str">
        <f>IF(VLOOKUP($A13,'FE - Flux 2 - UBL'!$A13:$T888,18,FALSE)=0,"",VLOOKUP($A13,'FE - Flux 2 - UBL'!$A13:$T888,18,FALSE))</f>
        <v/>
      </c>
      <c r="Q13" s="91" t="str">
        <f>IF(VLOOKUP($A13,'FE - Flux 2 - UBL'!$A13:$T888,19,FALSE)=0,"",VLOOKUP($A13,'FE - Flux 2 - UBL'!$A13:$T888,19,FALSE))</f>
        <v> BR-CO-25</v>
      </c>
      <c r="R13" s="95" t="str">
        <f>IF(VLOOKUP($A13,'FE - Flux 2 - UBL'!$A13:$T888,20,FALSE)=0,"",VLOOKUP($A13,'FE - Flux 2 - UBL'!$A13:$T888,20,FALSE))</f>
        <v/>
      </c>
    </row>
    <row r="14" spans="1:19" ht="28">
      <c r="A14" s="89" t="s">
        <v>165</v>
      </c>
      <c r="B14" s="91" t="str">
        <f>VLOOKUP(A14,'FE - Flux 2 - UBL'!A14:D694,4,FALSE)</f>
        <v>0..1</v>
      </c>
      <c r="C14" s="204" t="s">
        <v>166</v>
      </c>
      <c r="D14" s="204"/>
      <c r="E14" s="204"/>
      <c r="F14" s="204"/>
      <c r="G14" s="291" t="s">
        <v>1784</v>
      </c>
      <c r="H14" s="292"/>
      <c r="I14" s="93" t="str">
        <f>IF(VLOOKUP($A14,'FE - Flux 2 - UBL'!$A14:$R889,11,FALSE)=0,"",VLOOKUP($A14,'FE - Flux 2 - UBL'!$A14:$R889,11,FALSE))</f>
        <v> TEXT</v>
      </c>
      <c r="J14" s="93">
        <f>IF(VLOOKUP($A14,'FE - Flux 2 - UBL'!$A14:$R889,12,FALSE)=0,"",VLOOKUP($A14,'FE - Flux 2 - UBL'!$A14:$R889,12,FALSE))</f>
        <v>100</v>
      </c>
      <c r="K14" s="91" t="str">
        <f>IF(VLOOKUP($A14,'FE - Flux 2 - UBL'!$A14:$R889,13,FALSE)=0,"",VLOOKUP($A14,'FE - Flux 2 - UBL'!$A14:$R889,13,FALSE))</f>
        <v/>
      </c>
      <c r="L14" s="93" t="str">
        <f>IF(VLOOKUP($A14,'FE - Flux 2 - UBL'!$A14:$R889,14,FALSE)=0,"",VLOOKUP($A14,'FE - Flux 2 - UBL'!$A14:$R889,14,FALSE))</f>
        <v/>
      </c>
      <c r="M14" s="108" t="str">
        <f>IF(VLOOKUP($A14,'FE - Flux 2 - UBL'!$A14:$R889,15,FALSE)=0,"",VLOOKUP($A14,'FE - Flux 2 - UBL'!$A14:$R889,15,FALSE))</f>
        <v> Identifier assigned by the Buyer and intended for internal invoice routing.</v>
      </c>
      <c r="N14" s="92" t="str">
        <f>IF(VLOOKUP($A14,'FE - Flux 2 - UBL'!$A14:$R889,16,FALSE)=0,"",VLOOKUP($A14,'FE - Flux 2 - UBL'!$A14:$R889,16,FALSE))</f>
        <v> The identifier is defined by the Buyer (e.g. contact ID, department, office ID, project code) but is indicated by the Seller in the Invoice.</v>
      </c>
      <c r="O14" s="91" t="str">
        <f>IF(VLOOKUP($A14,'FE - Flux 2 - UBL'!$A14:$T889,17,FALSE)=0,"",VLOOKUP($A14,'FE - Flux 2 - UBL'!$A14:$T889,17,FALSE))</f>
        <v> G2.29</v>
      </c>
      <c r="P14" s="91" t="str">
        <f>IF(VLOOKUP($A14,'FE - Flux 2 - UBL'!$A14:$T889,18,FALSE)=0,"",VLOOKUP($A14,'FE - Flux 2 - UBL'!$A14:$T889,18,FALSE))</f>
        <v/>
      </c>
      <c r="Q14" s="91" t="str">
        <f>IF(VLOOKUP($A14,'FE - Flux 2 - UBL'!$A14:$T889,19,FALSE)=0,"",VLOOKUP($A14,'FE - Flux 2 - UBL'!$A14:$T889,19,FALSE))</f>
        <v/>
      </c>
      <c r="R14" s="95" t="str">
        <f>IF(VLOOKUP($A14,'FE - Flux 2 - UBL'!$A14:$T889,20,FALSE)=0,"",VLOOKUP($A14,'FE - Flux 2 - UBL'!$A14:$T889,20,FALSE))</f>
        <v/>
      </c>
    </row>
    <row r="15" spans="1:19" ht="36" customHeight="1">
      <c r="A15" s="89" t="s">
        <v>172</v>
      </c>
      <c r="B15" s="91" t="str">
        <f>VLOOKUP(A15,'FE - Flux 2 - UBL'!A15:D695,4,FALSE)</f>
        <v> 0..1</v>
      </c>
      <c r="C15" s="23" t="s">
        <v>173</v>
      </c>
      <c r="D15" s="204"/>
      <c r="E15" s="204"/>
      <c r="F15" s="204"/>
      <c r="G15" s="291" t="s">
        <v>1785</v>
      </c>
      <c r="H15" s="292"/>
      <c r="I15" s="93" t="str">
        <f>IF(VLOOKUP($A15,'FE - Flux 2 - UBL'!$A15:$R890,11,FALSE)=0,"",VLOOKUP($A15,'FE - Flux 2 - UBL'!$A15:$R890,11,FALSE))</f>
        <v> DOCUMENT REFERENCE</v>
      </c>
      <c r="J15" s="93">
        <f>IF(VLOOKUP($A15,'FE - Flux 2 - UBL'!$A15:$R890,12,FALSE)=0,"",VLOOKUP($A15,'FE - Flux 2 - UBL'!$A15:$R890,12,FALSE))</f>
        <v>50</v>
      </c>
      <c r="K15" s="91" t="str">
        <f>IF(VLOOKUP($A15,'FE - Flux 2 - UBL'!$A15:$R890,13,FALSE)=0,"",VLOOKUP($A15,'FE - Flux 2 - UBL'!$A15:$R890,13,FALSE))</f>
        <v/>
      </c>
      <c r="L15" s="93" t="str">
        <f>IF(VLOOKUP($A15,'FE - Flux 2 - UBL'!$A15:$R890,14,FALSE)=0,"",VLOOKUP($A15,'FE - Flux 2 - UBL'!$A15:$R890,14,FALSE))</f>
        <v/>
      </c>
      <c r="M15" s="108" t="str">
        <f>IF(VLOOKUP($A15,'FE - Flux 2 - UBL'!$A15:$R890,15,FALSE)=0,"",VLOOKUP($A15,'FE - Flux 2 - UBL'!$A15:$R890,15,FALSE))</f>
        <v> Identification of the project to which the invoice refers</v>
      </c>
      <c r="N15" s="92" t="str">
        <f>IF(VLOOKUP($A15,'FE - Flux 2 - UBL'!$A15:$R890,16,FALSE)=0,"",VLOOKUP($A15,'FE - Flux 2 - UBL'!$A15:$R890,16,FALSE))</f>
        <v/>
      </c>
      <c r="O15" s="91" t="str">
        <f>IF(VLOOKUP($A15,'FE - Flux 2 - UBL'!$A15:$T890,17,FALSE)=0,"",VLOOKUP($A15,'FE - Flux 2 - UBL'!$A15:$T890,17,FALSE))</f>
        <v/>
      </c>
      <c r="P15" s="91" t="str">
        <f>IF(VLOOKUP($A15,'FE - Flux 2 - UBL'!$A15:$T890,18,FALSE)=0,"",VLOOKUP($A15,'FE - Flux 2 - UBL'!$A15:$T890,18,FALSE))</f>
        <v/>
      </c>
      <c r="Q15" s="91" t="str">
        <f>IF(VLOOKUP($A15,'FE - Flux 2 - UBL'!$A15:$T890,19,FALSE)=0,"",VLOOKUP($A15,'FE - Flux 2 - UBL'!$A15:$T890,19,FALSE))</f>
        <v/>
      </c>
      <c r="R15" s="95" t="str">
        <f>IF(VLOOKUP($A15,'FE - Flux 2 - UBL'!$A15:$T890,20,FALSE)=0,"",VLOOKUP($A15,'FE - Flux 2 - UBL'!$A15:$T890,20,FALSE))</f>
        <v/>
      </c>
    </row>
    <row r="16" spans="1:19" ht="28">
      <c r="A16" s="89" t="s">
        <v>177</v>
      </c>
      <c r="B16" s="90" t="str">
        <f>VLOOKUP(A16,'FE - Flux 2 - UBL'!A16:D696,4,FALSE)</f>
        <v> 0..1</v>
      </c>
      <c r="C16" s="219" t="s">
        <v>178</v>
      </c>
      <c r="D16" s="204"/>
      <c r="E16" s="204"/>
      <c r="F16" s="204"/>
      <c r="G16" s="291" t="s">
        <v>1786</v>
      </c>
      <c r="H16" s="292"/>
      <c r="I16" s="93" t="str">
        <f>IF(VLOOKUP($A16,'FE - Flux 2 - UBL'!$A16:$R891,11,FALSE)=0,"",VLOOKUP($A16,'FE - Flux 2 - UBL'!$A16:$R891,11,FALSE))</f>
        <v> DOCUMENT REFERENCE</v>
      </c>
      <c r="J16" s="93">
        <f>IF(VLOOKUP($A16,'FE - Flux 2 - UBL'!$A16:$R891,12,FALSE)=0,"",VLOOKUP($A16,'FE - Flux 2 - UBL'!$A16:$R891,12,FALSE))</f>
        <v>50</v>
      </c>
      <c r="K16" s="91" t="str">
        <f>IF(VLOOKUP($A16,'FE - Flux 2 - UBL'!$A16:$R891,13,FALSE)=0,"",VLOOKUP($A16,'FE - Flux 2 - UBL'!$A16:$R891,13,FALSE))</f>
        <v/>
      </c>
      <c r="L16" s="93" t="str">
        <f>IF(VLOOKUP($A16,'FE - Flux 2 - UBL'!$A16:$R891,14,FALSE)=0,"",VLOOKUP($A16,'FE - Flux 2 - UBL'!$A16:$R891,14,FALSE))</f>
        <v/>
      </c>
      <c r="M16" s="108" t="str">
        <f>IF(VLOOKUP($A16,'FE - Flux 2 - UBL'!$A16:$R891,15,FALSE)=0,"",VLOOKUP($A16,'FE - Flux 2 - UBL'!$A16:$R891,15,FALSE))</f>
        <v> Identifier of a contract.</v>
      </c>
      <c r="N16" s="92" t="str">
        <f>IF(VLOOKUP($A16,'FE - Flux 2 - UBL'!$A16:$R891,16,FALSE)=0,"",VLOOKUP($A16,'FE - Flux 2 - UBL'!$A16:$R891,16,FALSE))</f>
        <v> The contract identifier should be unique for a specific business relationship and for a defined period of time.</v>
      </c>
      <c r="O16" s="91" t="str">
        <f>IF(VLOOKUP($A16,'FE - Flux 2 - UBL'!$A16:$T891,17,FALSE)=0,"",VLOOKUP($A16,'FE - Flux 2 - UBL'!$A16:$T891,17,FALSE))</f>
        <v> G3.02</v>
      </c>
      <c r="P16" s="91" t="str">
        <f>IF(VLOOKUP($A16,'FE - Flux 2 - UBL'!$A16:$T891,18,FALSE)=0,"",VLOOKUP($A16,'FE - Flux 2 - UBL'!$A16:$T891,18,FALSE))</f>
        <v/>
      </c>
      <c r="Q16" s="91" t="str">
        <f>IF(VLOOKUP($A16,'FE - Flux 2 - UBL'!$A16:$T891,19,FALSE)=0,"",VLOOKUP($A16,'FE - Flux 2 - UBL'!$A16:$T891,19,FALSE))</f>
        <v/>
      </c>
      <c r="R16" s="95" t="str">
        <f>IF(VLOOKUP($A16,'FE - Flux 2 - UBL'!$A16:$T891,20,FALSE)=0,"",VLOOKUP($A16,'FE - Flux 2 - UBL'!$A16:$T891,20,FALSE))</f>
        <v/>
      </c>
    </row>
    <row r="17" spans="1:18" ht="31.5" customHeight="1">
      <c r="A17" s="97" t="s">
        <v>183</v>
      </c>
      <c r="B17" s="91" t="str">
        <f>VLOOKUP(A17,'FE - Flux 2 - UBL'!A17:D697,4,FALSE)</f>
        <v> 1..1</v>
      </c>
      <c r="C17" s="64"/>
      <c r="D17" s="282" t="s">
        <v>184</v>
      </c>
      <c r="E17" s="283"/>
      <c r="F17" s="284"/>
      <c r="G17" s="291" t="s">
        <v>1787</v>
      </c>
      <c r="H17" s="292"/>
      <c r="I17" s="93" t="str">
        <f>IF(VLOOKUP($A17,'FE - Flux 2 - UBL'!$A17:$R892,11,FALSE)=0,"",VLOOKUP($A17,'FE - Flux 2 - UBL'!$A17:$R892,11,FALSE))</f>
        <v> TEXT</v>
      </c>
      <c r="J17" s="93">
        <f>IF(VLOOKUP($A17,'FE - Flux 2 - UBL'!$A17:$R892,12,FALSE)=0,"",VLOOKUP($A17,'FE - Flux 2 - UBL'!$A17:$R892,12,FALSE))</f>
        <v>10</v>
      </c>
      <c r="K17" s="91" t="str">
        <f>IF(VLOOKUP($A17,'FE - Flux 2 - UBL'!$A17:$R892,13,FALSE)=0,"",VLOOKUP($A17,'FE - Flux 2 - UBL'!$A17:$R892,13,FALSE))</f>
        <v/>
      </c>
      <c r="L17" s="93" t="str">
        <f>IF(VLOOKUP($A17,'FE - Flux 2 - UBL'!$A17:$R892,14,FALSE)=0,"",VLOOKUP($A17,'FE - Flux 2 - UBL'!$A17:$R892,14,FALSE))</f>
        <v/>
      </c>
      <c r="M17" s="108" t="str">
        <f>IF(VLOOKUP($A17,'FE - Flux 2 - UBL'!$A17:$R892,15,FALSE)=0,"",VLOOKUP($A17,'FE - Flux 2 - UBL'!$A17:$R892,15,FALSE))</f>
        <v/>
      </c>
      <c r="N17" s="92" t="str">
        <f>IF(VLOOKUP($A17,'FE - Flux 2 - UBL'!$A17:$R892,16,FALSE)=0,"",VLOOKUP($A17,'FE - Flux 2 - UBL'!$A17:$R892,16,FALSE))</f>
        <v/>
      </c>
      <c r="O17" s="91" t="str">
        <f>IF(VLOOKUP($A17,'FE - Flux 2 - UBL'!$A17:$T892,17,FALSE)=0,"",VLOOKUP($A17,'FE - Flux 2 - UBL'!$A17:$T892,17,FALSE))</f>
        <v> G1.03</v>
      </c>
      <c r="P17" s="91" t="str">
        <f>IF(VLOOKUP($A17,'FE - Flux 2 - UBL'!$A17:$T892,18,FALSE)=0,"",VLOOKUP($A17,'FE - Flux 2 - UBL'!$A17:$T892,18,FALSE))</f>
        <v/>
      </c>
      <c r="Q17" s="91" t="str">
        <f>IF(VLOOKUP($A17,'FE - Flux 2 - UBL'!$A17:$T892,19,FALSE)=0,"",VLOOKUP($A17,'FE - Flux 2 - UBL'!$A17:$T892,19,FALSE))</f>
        <v/>
      </c>
      <c r="R17" s="95" t="str">
        <f>IF(VLOOKUP($A17,'FE - Flux 2 - UBL'!$A17:$T892,20,FALSE)=0,"",VLOOKUP($A17,'FE - Flux 2 - UBL'!$A17:$T892,20,FALSE))</f>
        <v/>
      </c>
    </row>
    <row r="18" spans="1:18" ht="28">
      <c r="A18" s="89" t="s">
        <v>187</v>
      </c>
      <c r="B18" s="91" t="str">
        <f>VLOOKUP(A18,'FE - Flux 2 - UBL'!A18:D698,4,FALSE)</f>
        <v> 0..1</v>
      </c>
      <c r="C18" s="204" t="s">
        <v>188</v>
      </c>
      <c r="D18" s="204"/>
      <c r="E18" s="204"/>
      <c r="F18" s="204"/>
      <c r="G18" s="291" t="s">
        <v>1788</v>
      </c>
      <c r="H18" s="292"/>
      <c r="I18" s="93" t="str">
        <f>IF(VLOOKUP($A18,'FE - Flux 2 - UBL'!$A18:$R893,11,FALSE)=0,"",VLOOKUP($A18,'FE - Flux 2 - UBL'!$A18:$R893,11,FALSE))</f>
        <v> DOCUMENT REFERENCE</v>
      </c>
      <c r="J18" s="93">
        <f>IF(VLOOKUP($A18,'FE - Flux 2 - UBL'!$A18:$R893,12,FALSE)=0,"",VLOOKUP($A18,'FE - Flux 2 - UBL'!$A18:$R893,12,FALSE))</f>
        <v>50</v>
      </c>
      <c r="K18" s="91" t="str">
        <f>IF(VLOOKUP($A18,'FE - Flux 2 - UBL'!$A18:$R893,13,FALSE)=0,"",VLOOKUP($A18,'FE - Flux 2 - UBL'!$A18:$R893,13,FALSE))</f>
        <v/>
      </c>
      <c r="L18" s="93" t="str">
        <f>IF(VLOOKUP($A18,'FE - Flux 2 - UBL'!$A18:$R893,14,FALSE)=0,"",VLOOKUP($A18,'FE - Flux 2 - UBL'!$A18:$R893,14,FALSE))</f>
        <v/>
      </c>
      <c r="M18" s="108" t="str">
        <f>IF(VLOOKUP($A18,'FE - Flux 2 - UBL'!$A18:$R893,15,FALSE)=0,"",VLOOKUP($A18,'FE - Flux 2 - UBL'!$A18:$R893,15,FALSE))</f>
        <v> Identifier of a referenced purchase order, generated by the Buyer.</v>
      </c>
      <c r="N18" s="92" t="str">
        <f>IF(VLOOKUP($A18,'FE - Flux 2 - UBL'!$A18:$R893,16,FALSE)=0,"",VLOOKUP($A18,'FE - Flux 2 - UBL'!$A18:$R893,16,FALSE))</f>
        <v/>
      </c>
      <c r="O18" s="91" t="str">
        <f>IF(VLOOKUP($A18,'FE - Flux 2 - UBL'!$A18:$T893,17,FALSE)=0,"",VLOOKUP($A18,'FE - Flux 2 - UBL'!$A18:$T893,17,FALSE))</f>
        <v> G3.01 (B2G) G3.04</v>
      </c>
      <c r="P18" s="91" t="str">
        <f>IF(VLOOKUP($A18,'FE - Flux 2 - UBL'!$A18:$T893,18,FALSE)=0,"",VLOOKUP($A18,'FE - Flux 2 - UBL'!$A18:$T893,18,FALSE))</f>
        <v/>
      </c>
      <c r="Q18" s="91" t="str">
        <f>IF(VLOOKUP($A18,'FE - Flux 2 - UBL'!$A18:$T893,19,FALSE)=0,"",VLOOKUP($A18,'FE - Flux 2 - UBL'!$A18:$T893,19,FALSE))</f>
        <v/>
      </c>
      <c r="R18" s="95" t="str">
        <f>IF(VLOOKUP($A18,'FE - Flux 2 - UBL'!$A18:$T893,20,FALSE)=0,"",VLOOKUP($A18,'FE - Flux 2 - UBL'!$A18:$T893,20,FALSE))</f>
        <v/>
      </c>
    </row>
    <row r="19" spans="1:18" ht="28.5" customHeight="1">
      <c r="A19" s="89" t="s">
        <v>192</v>
      </c>
      <c r="B19" s="91" t="str">
        <f>VLOOKUP(A19,'FE - Flux 2 - UBL'!A19:D699,4,FALSE)</f>
        <v>0..1</v>
      </c>
      <c r="C19" s="204" t="s">
        <v>193</v>
      </c>
      <c r="D19" s="204"/>
      <c r="E19" s="204"/>
      <c r="F19" s="204"/>
      <c r="G19" s="291" t="s">
        <v>1789</v>
      </c>
      <c r="H19" s="292"/>
      <c r="I19" s="93" t="str">
        <f>IF(VLOOKUP($A19,'FE - Flux 2 - UBL'!$A19:$R894,11,FALSE)=0,"",VLOOKUP($A19,'FE - Flux 2 - UBL'!$A19:$R894,11,FALSE))</f>
        <v> DOCUMENT REFERENCE</v>
      </c>
      <c r="J19" s="93">
        <f>IF(VLOOKUP($A19,'FE - Flux 2 - UBL'!$A19:$R894,12,FALSE)=0,"",VLOOKUP($A19,'FE - Flux 2 - UBL'!$A19:$R894,12,FALSE))</f>
        <v>50</v>
      </c>
      <c r="K19" s="91" t="str">
        <f>IF(VLOOKUP($A19,'FE - Flux 2 - UBL'!$A19:$R894,13,FALSE)=0,"",VLOOKUP($A19,'FE - Flux 2 - UBL'!$A19:$R894,13,FALSE))</f>
        <v/>
      </c>
      <c r="L19" s="93" t="str">
        <f>IF(VLOOKUP($A19,'FE - Flux 2 - UBL'!$A19:$R894,14,FALSE)=0,"",VLOOKUP($A19,'FE - Flux 2 - UBL'!$A19:$R894,14,FALSE))</f>
        <v/>
      </c>
      <c r="M19" s="108" t="str">
        <f>IF(VLOOKUP($A19,'FE - Flux 2 - UBL'!$A19:$R894,15,FALSE)=0,"",VLOOKUP($A19,'FE - Flux 2 - UBL'!$A19:$R894,15,FALSE))</f>
        <v> Identifier of a referenced purchase order, generated by the Seller.</v>
      </c>
      <c r="N19" s="92" t="str">
        <f>IF(VLOOKUP($A19,'FE - Flux 2 - UBL'!$A19:$R894,16,FALSE)=0,"",VLOOKUP($A19,'FE - Flux 2 - UBL'!$A19:$R894,16,FALSE))</f>
        <v/>
      </c>
      <c r="O19" s="91" t="str">
        <f>IF(VLOOKUP($A19,'FE - Flux 2 - UBL'!$A19:$T894,17,FALSE)=0,"",VLOOKUP($A19,'FE - Flux 2 - UBL'!$A19:$T894,17,FALSE))</f>
        <v/>
      </c>
      <c r="P19" s="91" t="str">
        <f>IF(VLOOKUP($A19,'FE - Flux 2 - UBL'!$A19:$T894,18,FALSE)=0,"",VLOOKUP($A19,'FE - Flux 2 - UBL'!$A19:$T894,18,FALSE))</f>
        <v/>
      </c>
      <c r="Q19" s="91" t="str">
        <f>IF(VLOOKUP($A19,'FE - Flux 2 - UBL'!$A19:$T894,19,FALSE)=0,"",VLOOKUP($A19,'FE - Flux 2 - UBL'!$A19:$T894,19,FALSE))</f>
        <v/>
      </c>
      <c r="R19" s="95" t="str">
        <f>IF(VLOOKUP($A19,'FE - Flux 2 - UBL'!$A19:$T894,20,FALSE)=0,"",VLOOKUP($A19,'FE - Flux 2 - UBL'!$A19:$T894,20,FALSE))</f>
        <v/>
      </c>
    </row>
    <row r="20" spans="1:18" ht="28.5" customHeight="1">
      <c r="A20" s="89" t="s">
        <v>196</v>
      </c>
      <c r="B20" s="91" t="str">
        <f>VLOOKUP(A20,'FE - Flux 2 - UBL'!A20:D700,4,FALSE)</f>
        <v> 0..1</v>
      </c>
      <c r="C20" s="204" t="s">
        <v>197</v>
      </c>
      <c r="D20" s="204"/>
      <c r="E20" s="204"/>
      <c r="F20" s="204"/>
      <c r="G20" s="291" t="s">
        <v>1790</v>
      </c>
      <c r="H20" s="292"/>
      <c r="I20" s="93" t="str">
        <f>IF(VLOOKUP($A20,'FE - Flux 2 - UBL'!$A20:$R895,11,FALSE)=0,"",VLOOKUP($A20,'FE - Flux 2 - UBL'!$A20:$R895,11,FALSE))</f>
        <v> DOCUMENT REFERENCE</v>
      </c>
      <c r="J20" s="93">
        <f>IF(VLOOKUP($A20,'FE - Flux 2 - UBL'!$A20:$R895,12,FALSE)=0,"",VLOOKUP($A20,'FE - Flux 2 - UBL'!$A20:$R895,12,FALSE))</f>
        <v>50</v>
      </c>
      <c r="K20" s="91" t="str">
        <f>IF(VLOOKUP($A20,'FE - Flux 2 - UBL'!$A20:$R895,13,FALSE)=0,"",VLOOKUP($A20,'FE - Flux 2 - UBL'!$A20:$R895,13,FALSE))</f>
        <v/>
      </c>
      <c r="L20" s="93" t="str">
        <f>IF(VLOOKUP($A20,'FE - Flux 2 - UBL'!$A20:$R895,14,FALSE)=0,"",VLOOKUP($A20,'FE - Flux 2 - UBL'!$A20:$R895,14,FALSE))</f>
        <v/>
      </c>
      <c r="M20" s="108" t="str">
        <f>IF(VLOOKUP($A20,'FE - Flux 2 - UBL'!$A20:$R895,15,FALSE)=0,"",VLOOKUP($A20,'FE - Flux 2 - UBL'!$A20:$R895,15,FALSE))</f>
        <v> Identifier of a referenced receipt notice.</v>
      </c>
      <c r="N20" s="92" t="str">
        <f>IF(VLOOKUP($A20,'FE - Flux 2 - UBL'!$A20:$R895,16,FALSE)=0,"",VLOOKUP($A20,'FE - Flux 2 - UBL'!$A20:$R895,16,FALSE))</f>
        <v/>
      </c>
      <c r="O20" s="91" t="str">
        <f>IF(VLOOKUP($A20,'FE - Flux 2 - UBL'!$A20:$T895,17,FALSE)=0,"",VLOOKUP($A20,'FE - Flux 2 - UBL'!$A20:$T895,17,FALSE))</f>
        <v/>
      </c>
      <c r="P20" s="91" t="str">
        <f>IF(VLOOKUP($A20,'FE - Flux 2 - UBL'!$A20:$T895,18,FALSE)=0,"",VLOOKUP($A20,'FE - Flux 2 - UBL'!$A20:$T895,18,FALSE))</f>
        <v/>
      </c>
      <c r="Q20" s="91" t="str">
        <f>IF(VLOOKUP($A20,'FE - Flux 2 - UBL'!$A20:$T895,19,FALSE)=0,"",VLOOKUP($A20,'FE - Flux 2 - UBL'!$A20:$T895,19,FALSE))</f>
        <v/>
      </c>
      <c r="R20" s="95" t="str">
        <f>IF(VLOOKUP($A20,'FE - Flux 2 - UBL'!$A20:$T895,20,FALSE)=0,"",VLOOKUP($A20,'FE - Flux 2 - UBL'!$A20:$T895,20,FALSE))</f>
        <v/>
      </c>
    </row>
    <row r="21" spans="1:18" ht="28.5" customHeight="1">
      <c r="A21" s="89" t="s">
        <v>200</v>
      </c>
      <c r="B21" s="91" t="str">
        <f>VLOOKUP(A21,'FE - Flux 2 - UBL'!A21:D701,4,FALSE)</f>
        <v> 0..1</v>
      </c>
      <c r="C21" s="204" t="s">
        <v>201</v>
      </c>
      <c r="D21" s="204"/>
      <c r="E21" s="204"/>
      <c r="F21" s="204"/>
      <c r="G21" s="291" t="s">
        <v>1791</v>
      </c>
      <c r="H21" s="292"/>
      <c r="I21" s="93" t="str">
        <f>IF(VLOOKUP($A21,'FE - Flux 2 - UBL'!$A21:$R896,11,FALSE)=0,"",VLOOKUP($A21,'FE - Flux 2 - UBL'!$A21:$R896,11,FALSE))</f>
        <v> DOCUMENT REFERENCE</v>
      </c>
      <c r="J21" s="93">
        <f>IF(VLOOKUP($A21,'FE - Flux 2 - UBL'!$A21:$R896,12,FALSE)=0,"",VLOOKUP($A21,'FE - Flux 2 - UBL'!$A21:$R896,12,FALSE))</f>
        <v>50</v>
      </c>
      <c r="K21" s="91" t="str">
        <f>IF(VLOOKUP($A21,'FE - Flux 2 - UBL'!$A21:$R896,13,FALSE)=0,"",VLOOKUP($A21,'FE - Flux 2 - UBL'!$A21:$R896,13,FALSE))</f>
        <v/>
      </c>
      <c r="L21" s="93" t="str">
        <f>IF(VLOOKUP($A21,'FE - Flux 2 - UBL'!$A21:$R896,14,FALSE)=0,"",VLOOKUP($A21,'FE - Flux 2 - UBL'!$A21:$R896,14,FALSE))</f>
        <v/>
      </c>
      <c r="M21" s="108" t="str">
        <f>IF(VLOOKUP($A21,'FE - Flux 2 - UBL'!$A21:$R896,15,FALSE)=0,"",VLOOKUP($A21,'FE - Flux 2 - UBL'!$A21:$R896,15,FALSE))</f>
        <v> Identifier of a referenced shipping notice.</v>
      </c>
      <c r="N21" s="92" t="str">
        <f>IF(VLOOKUP($A21,'FE - Flux 2 - UBL'!$A21:$R896,16,FALSE)=0,"",VLOOKUP($A21,'FE - Flux 2 - UBL'!$A21:$R896,16,FALSE))</f>
        <v/>
      </c>
      <c r="O21" s="91" t="str">
        <f>IF(VLOOKUP($A21,'FE - Flux 2 - UBL'!$A21:$T896,17,FALSE)=0,"",VLOOKUP($A21,'FE - Flux 2 - UBL'!$A21:$T896,17,FALSE))</f>
        <v/>
      </c>
      <c r="P21" s="91" t="str">
        <f>IF(VLOOKUP($A21,'FE - Flux 2 - UBL'!$A21:$T896,18,FALSE)=0,"",VLOOKUP($A21,'FE - Flux 2 - UBL'!$A21:$T896,18,FALSE))</f>
        <v/>
      </c>
      <c r="Q21" s="91" t="str">
        <f>IF(VLOOKUP($A21,'FE - Flux 2 - UBL'!$A21:$T896,19,FALSE)=0,"",VLOOKUP($A21,'FE - Flux 2 - UBL'!$A21:$T896,19,FALSE))</f>
        <v/>
      </c>
      <c r="R21" s="95" t="str">
        <f>IF(VLOOKUP($A21,'FE - Flux 2 - UBL'!$A21:$T896,20,FALSE)=0,"",VLOOKUP($A21,'FE - Flux 2 - UBL'!$A21:$T896,20,FALSE))</f>
        <v/>
      </c>
    </row>
    <row r="22" spans="1:18" ht="28">
      <c r="A22" s="89" t="s">
        <v>204</v>
      </c>
      <c r="B22" s="91" t="str">
        <f>VLOOKUP(A22,'FE - Flux 2 - UBL'!A22:D702,4,FALSE)</f>
        <v> 0..1</v>
      </c>
      <c r="C22" s="204" t="s">
        <v>205</v>
      </c>
      <c r="D22" s="204"/>
      <c r="E22" s="204"/>
      <c r="F22" s="204"/>
      <c r="G22" s="291" t="s">
        <v>1792</v>
      </c>
      <c r="H22" s="292"/>
      <c r="I22" s="93" t="str">
        <f>IF(VLOOKUP($A22,'FE - Flux 2 - UBL'!$A22:$R897,11,FALSE)=0,"",VLOOKUP($A22,'FE - Flux 2 - UBL'!$A22:$R897,11,FALSE))</f>
        <v> DOCUMENT REFERENCE</v>
      </c>
      <c r="J22" s="93">
        <f>IF(VLOOKUP($A22,'FE - Flux 2 - UBL'!$A22:$R897,12,FALSE)=0,"",VLOOKUP($A22,'FE - Flux 2 - UBL'!$A22:$R897,12,FALSE))</f>
        <v>50</v>
      </c>
      <c r="K22" s="91" t="str">
        <f>IF(VLOOKUP($A22,'FE - Flux 2 - UBL'!$A22:$R897,13,FALSE)=0,"",VLOOKUP($A22,'FE - Flux 2 - UBL'!$A22:$R897,13,FALSE))</f>
        <v/>
      </c>
      <c r="L22" s="93" t="str">
        <f>IF(VLOOKUP($A22,'FE - Flux 2 - UBL'!$A22:$R897,14,FALSE)=0,"",VLOOKUP($A22,'FE - Flux 2 - UBL'!$A22:$R897,14,FALSE))</f>
        <v/>
      </c>
      <c r="M22" s="108" t="str">
        <f>IF(VLOOKUP($A22,'FE - Flux 2 - UBL'!$A22:$R897,15,FALSE)=0,"",VLOOKUP($A22,'FE - Flux 2 - UBL'!$A22:$R897,15,FALSE))</f>
        <v> Identifier of a call for tenders or a lot</v>
      </c>
      <c r="N22" s="92" t="str">
        <f>IF(VLOOKUP($A22,'FE - Flux 2 - UBL'!$A22:$R897,16,FALSE)=0,"",VLOOKUP($A22,'FE - Flux 2 - UBL'!$A22:$R897,16,FALSE))</f>
        <v> In some countries, a reference to the tender that resulted in the contract must be provided.</v>
      </c>
      <c r="O22" s="91" t="str">
        <f>IF(VLOOKUP($A22,'FE - Flux 2 - UBL'!$A22:$T897,17,FALSE)=0,"",VLOOKUP($A22,'FE - Flux 2 - UBL'!$A22:$T897,17,FALSE))</f>
        <v/>
      </c>
      <c r="P22" s="91" t="str">
        <f>IF(VLOOKUP($A22,'FE - Flux 2 - UBL'!$A22:$T897,18,FALSE)=0,"",VLOOKUP($A22,'FE - Flux 2 - UBL'!$A22:$T897,18,FALSE))</f>
        <v/>
      </c>
      <c r="Q22" s="91" t="str">
        <f>IF(VLOOKUP($A22,'FE - Flux 2 - UBL'!$A22:$T897,19,FALSE)=0,"",VLOOKUP($A22,'FE - Flux 2 - UBL'!$A22:$T897,19,FALSE))</f>
        <v/>
      </c>
      <c r="R22" s="95" t="str">
        <f>IF(VLOOKUP($A22,'FE - Flux 2 - UBL'!$A22:$T897,20,FALSE)=0,"",VLOOKUP($A22,'FE - Flux 2 - UBL'!$A22:$T897,20,FALSE))</f>
        <v/>
      </c>
    </row>
    <row r="23" spans="1:18" ht="28">
      <c r="A23" s="89" t="s">
        <v>209</v>
      </c>
      <c r="B23" s="91" t="str">
        <f>VLOOKUP(A23,'FE - Flux 2 - UBL'!A23:D703,4,FALSE)</f>
        <v> 0..1</v>
      </c>
      <c r="C23" s="23" t="s">
        <v>210</v>
      </c>
      <c r="D23" s="204"/>
      <c r="E23" s="204"/>
      <c r="F23" s="204"/>
      <c r="G23" s="291" t="s">
        <v>1792</v>
      </c>
      <c r="H23" s="292"/>
      <c r="I23" s="93" t="str">
        <f>IF(VLOOKUP($A23,'FE - Flux 2 - UBL'!$A23:$R898,11,FALSE)=0,"",VLOOKUP($A23,'FE - Flux 2 - UBL'!$A23:$R898,11,FALSE))</f>
        <v> IDENTIFIER</v>
      </c>
      <c r="J23" s="93">
        <f>IF(VLOOKUP($A23,'FE - Flux 2 - UBL'!$A23:$R898,12,FALSE)=0,"",VLOOKUP($A23,'FE - Flux 2 - UBL'!$A23:$R898,12,FALSE))</f>
        <v>100</v>
      </c>
      <c r="K23" s="91" t="str">
        <f>IF(VLOOKUP($A23,'FE - Flux 2 - UBL'!$A23:$R898,13,FALSE)=0,"",VLOOKUP($A23,'FE - Flux 2 - UBL'!$A23:$R898,13,FALSE))</f>
        <v/>
      </c>
      <c r="L23" s="93" t="str">
        <f>IF(VLOOKUP($A23,'FE - Flux 2 - UBL'!$A23:$R898,14,FALSE)=0,"",VLOOKUP($A23,'FE - Flux 2 - UBL'!$A23:$R898,14,FALSE))</f>
        <v/>
      </c>
      <c r="M23" s="108" t="str">
        <f>IF(VLOOKUP($A23,'FE - Flux 2 - UBL'!$A23:$R898,15,FALSE)=0,"",VLOOKUP($A23,'FE - Flux 2 - UBL'!$A23:$R898,15,FALSE))</f>
        <v> Identifier of an object on which the invoiced item or data is based and which is indicated by the Seller.</v>
      </c>
      <c r="N23" s="92" t="str">
        <f>IF(VLOOKUP($A23,'FE - Flux 2 - UBL'!$A23:$R898,16,FALSE)=0,"",VLOOKUP($A23,'FE - Flux 2 - UBL'!$A23:$R898,16,FALSE))</f>
        <v>This may be a subscription number, telephone number, meter, etc., as appropriate.</v>
      </c>
      <c r="O23" s="91" t="str">
        <f>IF(VLOOKUP($A23,'FE - Flux 2 - UBL'!$A23:$T898,17,FALSE)=0,"",VLOOKUP($A23,'FE - Flux 2 - UBL'!$A23:$T898,17,FALSE))</f>
        <v/>
      </c>
      <c r="P23" s="91" t="str">
        <f>IF(VLOOKUP($A23,'FE - Flux 2 - UBL'!$A23:$T898,18,FALSE)=0,"",VLOOKUP($A23,'FE - Flux 2 - UBL'!$A23:$T898,18,FALSE))</f>
        <v/>
      </c>
      <c r="Q23" s="91" t="str">
        <f>IF(VLOOKUP($A23,'FE - Flux 2 - UBL'!$A23:$T898,19,FALSE)=0,"",VLOOKUP($A23,'FE - Flux 2 - UBL'!$A23:$T898,19,FALSE))</f>
        <v/>
      </c>
      <c r="R23" s="95" t="str">
        <f>IF(VLOOKUP($A23,'FE - Flux 2 - UBL'!$A23:$T898,20,FALSE)=0,"",VLOOKUP($A23,'FE - Flux 2 - UBL'!$A23:$T898,20,FALSE))</f>
        <v/>
      </c>
    </row>
    <row r="24" spans="1:18" ht="28">
      <c r="A24" s="89" t="s">
        <v>214</v>
      </c>
      <c r="B24" s="91" t="str">
        <f>VLOOKUP(A24,'FE - Flux 2 - UBL'!A24:D704,4,FALSE)</f>
        <v> 1..1</v>
      </c>
      <c r="C24" s="24"/>
      <c r="D24" s="282" t="s">
        <v>215</v>
      </c>
      <c r="E24" s="283"/>
      <c r="F24" s="283"/>
      <c r="G24" s="291" t="s">
        <v>1793</v>
      </c>
      <c r="H24" s="292"/>
      <c r="I24" s="93" t="str">
        <f>IF(VLOOKUP($A24,'FE - Flux 2 - UBL'!$A24:$R899,11,FALSE)=0,"",VLOOKUP($A24,'FE - Flux 2 - UBL'!$A24:$R899,11,FALSE))</f>
        <v> IDENTIFIER</v>
      </c>
      <c r="J24" s="93">
        <f>IF(VLOOKUP($A24,'FE - Flux 2 - UBL'!$A24:$R899,12,FALSE)=0,"",VLOOKUP($A24,'FE - Flux 2 - UBL'!$A24:$R899,12,FALSE))</f>
        <v>3</v>
      </c>
      <c r="K24" s="91" t="str">
        <f>IF(VLOOKUP($A24,'FE - Flux 2 - UBL'!$A24:$R899,13,FALSE)=0,"",VLOOKUP($A24,'FE - Flux 2 - UBL'!$A24:$R899,13,FALSE))</f>
        <v> UNTDID 1153</v>
      </c>
      <c r="L24" s="93" t="str">
        <f>IF(VLOOKUP($A24,'FE - Flux 2 - UBL'!$A24:$R899,14,FALSE)=0,"",VLOOKUP($A24,'FE - Flux 2 - UBL'!$A24:$R899,14,FALSE))</f>
        <v/>
      </c>
      <c r="M24" s="108" t="str">
        <f>IF(VLOOKUP($A24,'FE - Flux 2 - UBL'!$A24:$R899,15,FALSE)=0,"",VLOOKUP($A24,'FE - Flux 2 - UBL'!$A24:$R899,15,FALSE))</f>
        <v> Identifier of an object on which the invoiced item or data is based and which is indicated by the Seller.</v>
      </c>
      <c r="N24" s="92" t="str">
        <f>IF(VLOOKUP($A24,'FE - Flux 2 - UBL'!$A24:$R899,16,FALSE)=0,"",VLOOKUP($A24,'FE - Flux 2 - UBL'!$A24:$R899,16,FALSE))</f>
        <v> This may be a subscription number, telephone number, meter, etc., as appropriate.</v>
      </c>
      <c r="O24" s="91" t="str">
        <f>IF(VLOOKUP($A24,'FE - Flux 2 - UBL'!$A24:$T899,17,FALSE)=0,"",VLOOKUP($A24,'FE - Flux 2 - UBL'!$A24:$T899,17,FALSE))</f>
        <v/>
      </c>
      <c r="P24" s="91" t="str">
        <f>IF(VLOOKUP($A24,'FE - Flux 2 - UBL'!$A24:$T899,18,FALSE)=0,"",VLOOKUP($A24,'FE - Flux 2 - UBL'!$A24:$T899,18,FALSE))</f>
        <v/>
      </c>
      <c r="Q24" s="91" t="str">
        <f>IF(VLOOKUP($A24,'FE - Flux 2 - UBL'!$A24:$T899,19,FALSE)=0,"",VLOOKUP($A24,'FE - Flux 2 - UBL'!$A24:$T899,19,FALSE))</f>
        <v/>
      </c>
      <c r="R24" s="95" t="str">
        <f>IF(VLOOKUP($A24,'FE - Flux 2 - UBL'!$A24:$T899,20,FALSE)=0,"",VLOOKUP($A24,'FE - Flux 2 - UBL'!$A24:$T899,20,FALSE))</f>
        <v/>
      </c>
    </row>
    <row r="25" spans="1:18">
      <c r="A25" s="89" t="s">
        <v>218</v>
      </c>
      <c r="B25" s="91" t="str">
        <f>VLOOKUP(A25,'FE - Flux 2 - UBL'!A25:D705,4,FALSE)</f>
        <v> 0..1</v>
      </c>
      <c r="C25" s="25" t="s">
        <v>219</v>
      </c>
      <c r="D25" s="204"/>
      <c r="E25" s="204"/>
      <c r="F25" s="204"/>
      <c r="G25" s="291" t="s">
        <v>1794</v>
      </c>
      <c r="H25" s="292"/>
      <c r="I25" s="93" t="str">
        <f>IF(VLOOKUP($A25,'FE - Flux 2 - UBL'!$A25:$R900,11,FALSE)=0,"",VLOOKUP($A25,'FE - Flux 2 - UBL'!$A25:$R900,11,FALSE))</f>
        <v> TEXT</v>
      </c>
      <c r="J25" s="93">
        <f>IF(VLOOKUP($A25,'FE - Flux 2 - UBL'!$A25:$R900,12,FALSE)=0,"",VLOOKUP($A25,'FE - Flux 2 - UBL'!$A25:$R900,12,FALSE))</f>
        <v>100</v>
      </c>
      <c r="K25" s="91" t="str">
        <f>IF(VLOOKUP($A25,'FE - Flux 2 - UBL'!$A25:$R900,13,FALSE)=0,"",VLOOKUP($A25,'FE - Flux 2 - UBL'!$A25:$R900,13,FALSE))</f>
        <v/>
      </c>
      <c r="L25" s="93" t="str">
        <f>IF(VLOOKUP($A25,'FE - Flux 2 - UBL'!$A25:$R900,14,FALSE)=0,"",VLOOKUP($A25,'FE - Flux 2 - UBL'!$A25:$R900,14,FALSE))</f>
        <v/>
      </c>
      <c r="M25" s="108" t="str">
        <f>IF(VLOOKUP($A25,'FE - Flux 2 - UBL'!$A25:$R900,15,FALSE)=0,"",VLOOKUP($A25,'FE - Flux 2 - UBL'!$A25:$R900,15,FALSE))</f>
        <v> Text value specifying where to post the relevant data in the Buyer's accounting accounts.</v>
      </c>
      <c r="N25" s="92" t="str">
        <f>IF(VLOOKUP($A25,'FE - Flux 2 - UBL'!$A25:$R900,16,FALSE)=0,"",VLOOKUP($A25,'FE - Flux 2 - UBL'!$A25:$R900,16,FALSE))</f>
        <v/>
      </c>
      <c r="O25" s="91" t="str">
        <f>IF(VLOOKUP($A25,'FE - Flux 2 - UBL'!$A25:$T900,17,FALSE)=0,"",VLOOKUP($A25,'FE - Flux 2 - UBL'!$A25:$T900,17,FALSE))</f>
        <v/>
      </c>
      <c r="P25" s="91" t="str">
        <f>IF(VLOOKUP($A25,'FE - Flux 2 - UBL'!$A25:$T900,18,FALSE)=0,"",VLOOKUP($A25,'FE - Flux 2 - UBL'!$A25:$T900,18,FALSE))</f>
        <v/>
      </c>
      <c r="Q25" s="91" t="str">
        <f>IF(VLOOKUP($A25,'FE - Flux 2 - UBL'!$A25:$T900,19,FALSE)=0,"",VLOOKUP($A25,'FE - Flux 2 - UBL'!$A25:$T900,19,FALSE))</f>
        <v/>
      </c>
      <c r="R25" s="95" t="str">
        <f>IF(VLOOKUP($A25,'FE - Flux 2 - UBL'!$A25:$T900,20,FALSE)=0,"",VLOOKUP($A25,'FE - Flux 2 - UBL'!$A25:$T900,20,FALSE))</f>
        <v/>
      </c>
    </row>
    <row r="26" spans="1:18">
      <c r="A26" s="89" t="s">
        <v>222</v>
      </c>
      <c r="B26" s="91" t="str">
        <f>VLOOKUP(A26,'FE - Flux 2 - UBL'!A26:D706,4,FALSE)</f>
        <v> 0..1</v>
      </c>
      <c r="C26" s="204" t="s">
        <v>223</v>
      </c>
      <c r="D26" s="204"/>
      <c r="E26" s="204"/>
      <c r="F26" s="204"/>
      <c r="G26" s="291" t="s">
        <v>1795</v>
      </c>
      <c r="H26" s="292"/>
      <c r="I26" s="93" t="str">
        <f>IF(VLOOKUP($A26,'FE - Flux 2 - UBL'!$A26:$R901,11,FALSE)=0,"",VLOOKUP($A26,'FE - Flux 2 - UBL'!$A26:$R901,11,FALSE))</f>
        <v> TEXT</v>
      </c>
      <c r="J26" s="93">
        <f>IF(VLOOKUP($A26,'FE - Flux 2 - UBL'!$A26:$R901,12,FALSE)=0,"",VLOOKUP($A26,'FE - Flux 2 - UBL'!$A26:$R901,12,FALSE))</f>
        <v>1024</v>
      </c>
      <c r="K26" s="91" t="str">
        <f>IF(VLOOKUP($A26,'FE - Flux 2 - UBL'!$A26:$R901,13,FALSE)=0,"",VLOOKUP($A26,'FE - Flux 2 - UBL'!$A26:$R901,13,FALSE))</f>
        <v/>
      </c>
      <c r="L26" s="93" t="str">
        <f>IF(VLOOKUP($A26,'FE - Flux 2 - UBL'!$A26:$R901,14,FALSE)=0,"",VLOOKUP($A26,'FE - Flux 2 - UBL'!$A26:$R901,14,FALSE))</f>
        <v/>
      </c>
      <c r="M26" s="108" t="str">
        <f>IF(VLOOKUP($A26,'FE - Flux 2 - UBL'!$A26:$R901,15,FALSE)=0,"",VLOOKUP($A26,'FE - Flux 2 - UBL'!$A26:$R901,15,FALSE))</f>
        <v> Textual description of the payment terms applicable to the amount to be paid (including description of any penalties).</v>
      </c>
      <c r="N26" s="92" t="str">
        <f>IF(VLOOKUP($A26,'FE - Flux 2 - UBL'!$A26:$R901,16,FALSE)=0,"",VLOOKUP($A26,'FE - Flux 2 - UBL'!$A26:$R901,16,FALSE))</f>
        <v> This element can contain several lines and several terms.</v>
      </c>
      <c r="O26" s="91" t="str">
        <f>IF(VLOOKUP($A26,'FE - Flux 2 - UBL'!$A26:$T901,17,FALSE)=0,"",VLOOKUP($A26,'FE - Flux 2 - UBL'!$A26:$T901,17,FALSE))</f>
        <v/>
      </c>
      <c r="P26" s="91" t="str">
        <f>IF(VLOOKUP($A26,'FE - Flux 2 - UBL'!$A26:$T901,18,FALSE)=0,"",VLOOKUP($A26,'FE - Flux 2 - UBL'!$A26:$T901,18,FALSE))</f>
        <v/>
      </c>
      <c r="Q26" s="91" t="str">
        <f>IF(VLOOKUP($A26,'FE - Flux 2 - UBL'!$A26:$T901,19,FALSE)=0,"",VLOOKUP($A26,'FE - Flux 2 - UBL'!$A26:$T901,19,FALSE))</f>
        <v> BR-CO-25</v>
      </c>
      <c r="R26" s="95" t="str">
        <f>IF(VLOOKUP($A26,'FE - Flux 2 - UBL'!$A26:$T901,20,FALSE)=0,"",VLOOKUP($A26,'FE - Flux 2 - UBL'!$A26:$T901,20,FALSE))</f>
        <v/>
      </c>
    </row>
    <row r="27" spans="1:18">
      <c r="A27" s="89" t="s">
        <v>227</v>
      </c>
      <c r="B27" s="91" t="str">
        <f>VLOOKUP(A27,'FE - Flux 2 - UBL'!A27:D707,4,FALSE)</f>
        <v> 0..n</v>
      </c>
      <c r="C27" s="23" t="s">
        <v>229</v>
      </c>
      <c r="D27" s="204"/>
      <c r="E27" s="204"/>
      <c r="F27" s="204"/>
      <c r="G27" s="291" t="s">
        <v>1796</v>
      </c>
      <c r="H27" s="292"/>
      <c r="I27" s="93" t="str">
        <f>IF(VLOOKUP($A27,'FE - Flux 2 - UBL'!$A27:$R902,11,FALSE)=0,"",VLOOKUP($A27,'FE - Flux 2 - UBL'!$A27:$R902,11,FALSE))</f>
        <v/>
      </c>
      <c r="J27" s="93" t="str">
        <f>IF(VLOOKUP($A27,'FE - Flux 2 - UBL'!$A27:$R902,12,FALSE)=0,"",VLOOKUP($A27,'FE - Flux 2 - UBL'!$A27:$R902,12,FALSE))</f>
        <v/>
      </c>
      <c r="K27" s="91" t="str">
        <f>IF(VLOOKUP($A27,'FE - Flux 2 - UBL'!$A27:$R902,13,FALSE)=0,"",VLOOKUP($A27,'FE - Flux 2 - UBL'!$A27:$R902,13,FALSE))</f>
        <v/>
      </c>
      <c r="L27" s="93" t="str">
        <f>IF(VLOOKUP($A27,'FE - Flux 2 - UBL'!$A27:$R902,14,FALSE)=0,"",VLOOKUP($A27,'FE - Flux 2 - UBL'!$A27:$R902,14,FALSE))</f>
        <v/>
      </c>
      <c r="M27" s="108" t="str">
        <f>IF(VLOOKUP($A27,'FE - Flux 2 - UBL'!$A27:$R902,15,FALSE)=0,"",VLOOKUP($A27,'FE - Flux 2 - UBL'!$A27:$R902,15,FALSE))</f>
        <v> group of business terms providing relevant text notes in the invoice, associated with an indicator specifying the subject of the note.</v>
      </c>
      <c r="N27" s="92" t="str">
        <f>IF(VLOOKUP($A27,'FE - Flux 2 - UBL'!$A27:$R902,16,FALSE)=0,"",VLOOKUP($A27,'FE - Flux 2 - UBL'!$A27:$R902,16,FALSE))</f>
        <v/>
      </c>
      <c r="O27" s="91" t="str">
        <f>IF(VLOOKUP($A27,'FE - Flux 2 - UBL'!$A27:$T902,17,FALSE)=0,"",VLOOKUP($A27,'FE - Flux 2 - UBL'!$A27:$T902,17,FALSE))</f>
        <v> G6.11</v>
      </c>
      <c r="P27" s="91" t="str">
        <f>IF(VLOOKUP($A27,'FE - Flux 2 - UBL'!$A27:$T902,18,FALSE)=0,"",VLOOKUP($A27,'FE - Flux 2 - UBL'!$A27:$T902,18,FALSE))</f>
        <v/>
      </c>
      <c r="Q27" s="91" t="str">
        <f>IF(VLOOKUP($A27,'FE - Flux 2 - UBL'!$A27:$T902,19,FALSE)=0,"",VLOOKUP($A27,'FE - Flux 2 - UBL'!$A27:$T902,19,FALSE))</f>
        <v/>
      </c>
      <c r="R27" s="95" t="str">
        <f>IF(VLOOKUP($A27,'FE - Flux 2 - UBL'!$A27:$T902,20,FALSE)=0,"",VLOOKUP($A27,'FE - Flux 2 - UBL'!$A27:$T902,20,FALSE))</f>
        <v/>
      </c>
    </row>
    <row r="28" spans="1:18" ht="28">
      <c r="A28" s="97" t="s">
        <v>233</v>
      </c>
      <c r="B28" s="91" t="str">
        <f>VLOOKUP(A28,'FE - Flux 2 - UBL'!A28:D708,4,FALSE)</f>
        <v> 0..1</v>
      </c>
      <c r="C28" s="43"/>
      <c r="D28" s="99" t="s">
        <v>234</v>
      </c>
      <c r="E28" s="99"/>
      <c r="F28" s="133"/>
      <c r="G28" s="291" t="s">
        <v>1797</v>
      </c>
      <c r="H28" s="292"/>
      <c r="I28" s="93" t="str">
        <f>IF(VLOOKUP($A28,'FE - Flux 2 - UBL'!$A28:$R903,11,FALSE)=0,"",VLOOKUP($A28,'FE - Flux 2 - UBL'!$A28:$R903,11,FALSE))</f>
        <v> CODED</v>
      </c>
      <c r="J28" s="93">
        <f>IF(VLOOKUP($A28,'FE - Flux 2 - UBL'!$A28:$R903,12,FALSE)=0,"",VLOOKUP($A28,'FE - Flux 2 - UBL'!$A28:$R903,12,FALSE))</f>
        <v>3</v>
      </c>
      <c r="K28" s="91" t="str">
        <f>IF(VLOOKUP($A28,'FE - Flux 2 - UBL'!$A28:$R903,13,FALSE)=0,"",VLOOKUP($A28,'FE - Flux 2 - UBL'!$A28:$R903,13,FALSE))</f>
        <v> UNTDID 4451</v>
      </c>
      <c r="L28" s="93" t="str">
        <f>IF(VLOOKUP($A28,'FE - Flux 2 - UBL'!$A28:$R903,14,FALSE)=0,"",VLOOKUP($A28,'FE - Flux 2 - UBL'!$A28:$R903,14,FALSE))</f>
        <v/>
      </c>
      <c r="M28" s="108" t="str">
        <f>IF(VLOOKUP($A28,'FE - Flux 2 - UBL'!$A28:$R903,15,FALSE)=0,"",VLOOKUP($A28,'FE - Flux 2 - UBL'!$A28:$R903,15,FALSE))</f>
        <v> Subject of the following text note. Only in UBL: enter ## at the start of the Line Note</v>
      </c>
      <c r="N28" s="92" t="str">
        <f>IF(VLOOKUP($A28,'FE - Flux 2 - UBL'!$A28:$R903,16,FALSE)=0,"",VLOOKUP($A28,'FE - Flux 2 - UBL'!$A28:$R903,16,FALSE))</f>
        <v> Must be chosen from the codes available in the UNTDID 4451 list [6].</v>
      </c>
      <c r="O28" s="91" t="str">
        <f>IF(VLOOKUP($A28,'FE - Flux 2 - UBL'!$A28:$T903,17,FALSE)=0,"",VLOOKUP($A28,'FE - Flux 2 - UBL'!$A28:$T903,17,FALSE))</f>
        <v> G1.52 G6.11</v>
      </c>
      <c r="P28" s="91" t="str">
        <f>IF(VLOOKUP($A28,'FE - Flux 2 - UBL'!$A28:$T903,18,FALSE)=0,"",VLOOKUP($A28,'FE - Flux 2 - UBL'!$A28:$T903,18,FALSE))</f>
        <v/>
      </c>
      <c r="Q28" s="91" t="str">
        <f>IF(VLOOKUP($A28,'FE - Flux 2 - UBL'!$A28:$T903,19,FALSE)=0,"",VLOOKUP($A28,'FE - Flux 2 - UBL'!$A28:$T903,19,FALSE))</f>
        <v/>
      </c>
      <c r="R28" s="95" t="str">
        <f>IF(VLOOKUP($A28,'FE - Flux 2 - UBL'!$A28:$T903,20,FALSE)=0,"",VLOOKUP($A28,'FE - Flux 2 - UBL'!$A28:$T903,20,FALSE))</f>
        <v/>
      </c>
    </row>
    <row r="29" spans="1:18">
      <c r="A29" s="97" t="s">
        <v>239</v>
      </c>
      <c r="B29" s="91" t="str">
        <f>VLOOKUP(A29,'FE - Flux 2 - UBL'!A29:D709,4,FALSE)</f>
        <v> 1..1</v>
      </c>
      <c r="C29" s="43"/>
      <c r="D29" s="99" t="s">
        <v>240</v>
      </c>
      <c r="E29" s="99"/>
      <c r="F29" s="133"/>
      <c r="G29" s="291" t="s">
        <v>1798</v>
      </c>
      <c r="H29" s="292"/>
      <c r="I29" s="93" t="str">
        <f>IF(VLOOKUP($A29,'FE - Flux 2 - UBL'!$A29:$R904,11,FALSE)=0,"",VLOOKUP($A29,'FE - Flux 2 - UBL'!$A29:$R904,11,FALSE))</f>
        <v> TEXT</v>
      </c>
      <c r="J29" s="93">
        <f>IF(VLOOKUP($A29,'FE - Flux 2 - UBL'!$A29:$R904,12,FALSE)=0,"",VLOOKUP($A29,'FE - Flux 2 - UBL'!$A29:$R904,12,FALSE))</f>
        <v>1024</v>
      </c>
      <c r="K29" s="91" t="str">
        <f>IF(VLOOKUP($A29,'FE - Flux 2 - UBL'!$A29:$R904,13,FALSE)=0,"",VLOOKUP($A29,'FE - Flux 2 - UBL'!$A29:$R904,13,FALSE))</f>
        <v/>
      </c>
      <c r="L29" s="93" t="str">
        <f>IF(VLOOKUP($A29,'FE - Flux 2 - UBL'!$A29:$R904,14,FALSE)=0,"",VLOOKUP($A29,'FE - Flux 2 - UBL'!$A29:$R904,14,FALSE))</f>
        <v/>
      </c>
      <c r="M29" s="108" t="str">
        <f>IF(VLOOKUP($A29,'FE - Flux 2 - UBL'!$A29:$R904,15,FALSE)=0,"",VLOOKUP($A29,'FE - Flux 2 - UBL'!$A29:$R904,15,FALSE))</f>
        <v> Comment providing unstructured information regarding the Invoice as a whole.</v>
      </c>
      <c r="N29" s="92" t="str">
        <f>IF(VLOOKUP($A29,'FE - Flux 2 - UBL'!$A29:$R904,16,FALSE)=0,"",VLOOKUP($A29,'FE - Flux 2 - UBL'!$A29:$R904,16,FALSE))</f>
        <v> Example: reason for a rectification.</v>
      </c>
      <c r="O29" s="91" t="str">
        <f>IF(VLOOKUP($A29,'FE - Flux 2 - UBL'!$A29:$T904,17,FALSE)=0,"",VLOOKUP($A29,'FE - Flux 2 - UBL'!$A29:$T904,17,FALSE))</f>
        <v> G6.11</v>
      </c>
      <c r="P29" s="91" t="str">
        <f>IF(VLOOKUP($A29,'FE - Flux 2 - UBL'!$A29:$T904,18,FALSE)=0,"",VLOOKUP($A29,'FE - Flux 2 - UBL'!$A29:$T904,18,FALSE))</f>
        <v/>
      </c>
      <c r="Q29" s="91" t="str">
        <f>IF(VLOOKUP($A29,'FE - Flux 2 - UBL'!$A29:$T904,19,FALSE)=0,"",VLOOKUP($A29,'FE - Flux 2 - UBL'!$A29:$T904,19,FALSE))</f>
        <v/>
      </c>
      <c r="R29" s="95" t="str">
        <f>IF(VLOOKUP($A29,'FE - Flux 2 - UBL'!$A29:$T904,20,FALSE)=0,"",VLOOKUP($A29,'FE - Flux 2 - UBL'!$A29:$T904,20,FALSE))</f>
        <v/>
      </c>
    </row>
    <row r="30" spans="1:18">
      <c r="A30" s="89" t="s">
        <v>243</v>
      </c>
      <c r="B30" s="91" t="str">
        <f>VLOOKUP(A30,'FE - Flux 2 - UBL'!A30:D710,4,FALSE)</f>
        <v> 1..1</v>
      </c>
      <c r="C30" s="27" t="s">
        <v>244</v>
      </c>
      <c r="D30" s="204"/>
      <c r="E30" s="204"/>
      <c r="F30" s="204"/>
      <c r="G30" s="291" t="s">
        <v>1799</v>
      </c>
      <c r="H30" s="292"/>
      <c r="I30" s="93" t="str">
        <f>IF(VLOOKUP($A30,'FE - Flux 2 - UBL'!$A30:$R905,11,FALSE)=0,"",VLOOKUP($A30,'FE - Flux 2 - UBL'!$A30:$R905,11,FALSE))</f>
        <v/>
      </c>
      <c r="J30" s="93" t="str">
        <f>IF(VLOOKUP($A30,'FE - Flux 2 - UBL'!$A30:$R905,12,FALSE)=0,"",VLOOKUP($A30,'FE - Flux 2 - UBL'!$A30:$R905,12,FALSE))</f>
        <v/>
      </c>
      <c r="K30" s="91" t="str">
        <f>IF(VLOOKUP($A30,'FE - Flux 2 - UBL'!$A30:$R905,13,FALSE)=0,"",VLOOKUP($A30,'FE - Flux 2 - UBL'!$A30:$R905,13,FALSE))</f>
        <v/>
      </c>
      <c r="L30" s="93" t="str">
        <f>IF(VLOOKUP($A30,'FE - Flux 2 - UBL'!$A30:$R905,14,FALSE)=0,"",VLOOKUP($A30,'FE - Flux 2 - UBL'!$A30:$R905,14,FALSE))</f>
        <v/>
      </c>
      <c r="M30" s="108" t="str">
        <f>IF(VLOOKUP($A30,'FE - Flux 2 - UBL'!$A30:$R905,15,FALSE)=0,"",VLOOKUP($A30,'FE - Flux 2 - UBL'!$A30:$R905,15,FALSE))</f>
        <v xml:space="preserve"> A group of business terms providing information about the business process and rules applicable to the Invoice document.</v>
      </c>
      <c r="N30" s="92" t="str">
        <f>IF(VLOOKUP($A30,'FE - Flux 2 - UBL'!$A30:$R905,16,FALSE)=0,"",VLOOKUP($A30,'FE - Flux 2 - UBL'!$A30:$R905,16,FALSE))</f>
        <v/>
      </c>
      <c r="O30" s="91" t="str">
        <f>IF(VLOOKUP($A30,'FE - Flux 2 - UBL'!$A30:$T905,17,FALSE)=0,"",VLOOKUP($A30,'FE - Flux 2 - UBL'!$A30:$T905,17,FALSE))</f>
        <v> G6.08</v>
      </c>
      <c r="P30" s="91" t="str">
        <f>IF(VLOOKUP($A30,'FE - Flux 2 - UBL'!$A30:$T905,18,FALSE)=0,"",VLOOKUP($A30,'FE - Flux 2 - UBL'!$A30:$T905,18,FALSE))</f>
        <v/>
      </c>
      <c r="Q30" s="91" t="str">
        <f>IF(VLOOKUP($A30,'FE - Flux 2 - UBL'!$A30:$T905,19,FALSE)=0,"",VLOOKUP($A30,'FE - Flux 2 - UBL'!$A30:$T905,19,FALSE))</f>
        <v/>
      </c>
      <c r="R30" s="95" t="str">
        <f>IF(VLOOKUP($A30,'FE - Flux 2 - UBL'!$A30:$T905,20,FALSE)=0,"",VLOOKUP($A30,'FE - Flux 2 - UBL'!$A30:$T905,20,FALSE))</f>
        <v/>
      </c>
    </row>
    <row r="31" spans="1:18" ht="56">
      <c r="A31" s="97" t="s">
        <v>247</v>
      </c>
      <c r="B31" s="91" t="str">
        <f>VLOOKUP(A31,'FE - Flux 2 - UBL'!A31:D711,4,FALSE)</f>
        <v> 0..1</v>
      </c>
      <c r="C31" s="26"/>
      <c r="D31" s="99" t="s">
        <v>248</v>
      </c>
      <c r="E31" s="99"/>
      <c r="F31" s="133"/>
      <c r="G31" s="291" t="s">
        <v>1800</v>
      </c>
      <c r="H31" s="292"/>
      <c r="I31" s="93" t="str">
        <f>IF(VLOOKUP($A31,'FE - Flux 2 - UBL'!$A31:$R906,11,FALSE)=0,"",VLOOKUP($A31,'FE - Flux 2 - UBL'!$A31:$R906,11,FALSE))</f>
        <v> TEXT</v>
      </c>
      <c r="J31" s="93">
        <f>IF(VLOOKUP($A31,'FE - Flux 2 - UBL'!$A31:$R906,12,FALSE)=0,"",VLOOKUP($A31,'FE - Flux 2 - UBL'!$A31:$R906,12,FALSE))</f>
        <v>3</v>
      </c>
      <c r="K31" s="91" t="str">
        <f>IF(VLOOKUP($A31,'FE - Flux 2 - UBL'!$A31:$R906,13,FALSE)=0,"",VLOOKUP($A31,'FE - Flux 2 - UBL'!$A31:$R906,13,FALSE))</f>
        <v/>
      </c>
      <c r="L31" s="93" t="str">
        <f>IF(VLOOKUP($A31,'FE - Flux 2 - UBL'!$A31:$R906,14,FALSE)=0,"",VLOOKUP($A31,'FE - Flux 2 - UBL'!$A31:$R906,14,FALSE))</f>
        <v/>
      </c>
      <c r="M31" s="108" t="str">
        <f>IF(VLOOKUP($A31,'FE - Flux 2 - UBL'!$A31:$R906,15,FALSE)=0,"",VLOOKUP($A31,'FE - Flux 2 - UBL'!$A31:$R906,15,FALSE))</f>
        <v>Identifies the business process context in which the operation takes place. Allows the Buyer to process the Invoice appropriately.</v>
      </c>
      <c r="N31" s="92" t="str">
        <f>IF(VLOOKUP($A31,'FE - Flux 2 - UBL'!$A31:$R906,16,FALSE)=0,"",VLOOKUP($A31,'FE - Flux 2 - UBL'!$A31:$R906,16,FALSE))</f>
        <v> Billing framework to be provided by the seller</v>
      </c>
      <c r="O31" s="91" t="str">
        <f>IF(VLOOKUP($A31,'FE - Flux 2 - UBL'!$A31:$T906,17,FALSE)=0,"",VLOOKUP($A31,'FE - Flux 2 - UBL'!$A31:$T906,17,FALSE))</f>
        <v> G1.02 G1.33 G1.60 G6.08</v>
      </c>
      <c r="P31" s="91" t="str">
        <f>IF(VLOOKUP($A31,'FE - Flux 2 - UBL'!$A31:$T906,18,FALSE)=0,"",VLOOKUP($A31,'FE - Flux 2 - UBL'!$A31:$T906,18,FALSE))</f>
        <v/>
      </c>
      <c r="Q31" s="91" t="str">
        <f>IF(VLOOKUP($A31,'FE - Flux 2 - UBL'!$A31:$T906,19,FALSE)=0,"",VLOOKUP($A31,'FE - Flux 2 - UBL'!$A31:$T906,19,FALSE))</f>
        <v/>
      </c>
      <c r="R31" s="95" t="str">
        <f>IF(VLOOKUP($A31,'FE - Flux 2 - UBL'!$A31:$T906,20,FALSE)=0,"",VLOOKUP($A31,'FE - Flux 2 - UBL'!$A31:$T906,20,FALSE))</f>
        <v/>
      </c>
    </row>
    <row r="32" spans="1:18" ht="42">
      <c r="A32" s="97" t="s">
        <v>253</v>
      </c>
      <c r="B32" s="91" t="str">
        <f>VLOOKUP(A32,'FE - Flux 2 - UBL'!A32:D712,4,FALSE)</f>
        <v> 1..1</v>
      </c>
      <c r="C32" s="28"/>
      <c r="D32" s="99" t="s">
        <v>254</v>
      </c>
      <c r="E32" s="133"/>
      <c r="F32" s="133"/>
      <c r="G32" s="291" t="s">
        <v>1801</v>
      </c>
      <c r="H32" s="292"/>
      <c r="I32" s="93" t="str">
        <f>IF(VLOOKUP($A32,'FE - Flux 2 - UBL'!$A32:$R907,11,FALSE)=0,"",VLOOKUP($A32,'FE - Flux 2 - UBL'!$A32:$R907,11,FALSE))</f>
        <v> IDENTIFIER</v>
      </c>
      <c r="J32" s="93">
        <f>IF(VLOOKUP($A32,'FE - Flux 2 - UBL'!$A32:$R907,12,FALSE)=0,"",VLOOKUP($A32,'FE - Flux 2 - UBL'!$A32:$R907,12,FALSE))</f>
        <v>255</v>
      </c>
      <c r="K32" s="91" t="str">
        <f>IF(VLOOKUP($A32,'FE - Flux 2 - UBL'!$A32:$R907,13,FALSE)=0,"",VLOOKUP($A32,'FE - Flux 2 - UBL'!$A32:$R907,13,FALSE))</f>
        <v/>
      </c>
      <c r="L32" s="93" t="str">
        <f>IF(VLOOKUP($A32,'FE - Flux 2 - UBL'!$A32:$R907,14,FALSE)=0,"",VLOOKUP($A32,'FE - Flux 2 - UBL'!$A32:$R907,14,FALSE))</f>
        <v/>
      </c>
      <c r="M32" s="108" t="str">
        <f>IF(VLOOKUP($A32,'FE - Flux 2 - UBL'!$A32:$R907,15,FALSE)=0,"",VLOOKUP($A32,'FE - Flux 2 - UBL'!$A32:$R907,15,FALSE))</f>
        <v> Identification of the specification containing all the rules regarding semantic content, cardinalities, and operational rules to which the data contained in the document instance conforms.</v>
      </c>
      <c r="N32" s="92" t="str">
        <f>IF(VLOOKUP($A32,'FE - Flux 2 - UBL'!$A32:$R907,16,FALSE)=0,"",VLOOKUP($A32,'FE - Flux 2 - UBL'!$A32:$R907,16,FALSE))</f>
        <v> It identifies the European billing standard as well as any extensions applied. The identification may include the version of the specification.</v>
      </c>
      <c r="O32" s="91" t="str">
        <f>IF(VLOOKUP($A32,'FE - Flux 2 - UBL'!$A32:$T907,17,FALSE)=0,"",VLOOKUP($A32,'FE - Flux 2 - UBL'!$A32:$T907,17,FALSE))</f>
        <v> G6.08</v>
      </c>
      <c r="P32" s="91" t="str">
        <f>IF(VLOOKUP($A32,'FE - Flux 2 - UBL'!$A32:$T907,18,FALSE)=0,"",VLOOKUP($A32,'FE - Flux 2 - UBL'!$A32:$T907,18,FALSE))</f>
        <v> S1.06</v>
      </c>
      <c r="Q32" s="91" t="str">
        <f>IF(VLOOKUP($A32,'FE - Flux 2 - UBL'!$A32:$T907,19,FALSE)=0,"",VLOOKUP($A32,'FE - Flux 2 - UBL'!$A32:$T907,19,FALSE))</f>
        <v> BR-1</v>
      </c>
      <c r="R32" s="95" t="str">
        <f>IF(VLOOKUP($A32,'FE - Flux 2 - UBL'!$A32:$T907,20,FALSE)=0,"",VLOOKUP($A32,'FE - Flux 2 - UBL'!$A32:$T907,20,FALSE))</f>
        <v/>
      </c>
    </row>
    <row r="33" spans="1:18" ht="56">
      <c r="A33" s="89" t="s">
        <v>260</v>
      </c>
      <c r="B33" s="91" t="str">
        <f>VLOOKUP(A33,'FE - Flux 2 - UBL'!A33:D713,4,FALSE)</f>
        <v> 0..n</v>
      </c>
      <c r="C33" s="27" t="s">
        <v>261</v>
      </c>
      <c r="D33" s="204"/>
      <c r="E33" s="204"/>
      <c r="F33" s="204"/>
      <c r="G33" s="291" t="s">
        <v>1802</v>
      </c>
      <c r="H33" s="292"/>
      <c r="I33" s="93" t="str">
        <f>IF(VLOOKUP($A33,'FE - Flux 2 - UBL'!$A33:$R908,11,FALSE)=0,"",VLOOKUP($A33,'FE - Flux 2 - UBL'!$A33:$R908,11,FALSE))</f>
        <v/>
      </c>
      <c r="J33" s="93" t="str">
        <f>IF(VLOOKUP($A33,'FE - Flux 2 - UBL'!$A33:$R908,12,FALSE)=0,"",VLOOKUP($A33,'FE - Flux 2 - UBL'!$A33:$R908,12,FALSE))</f>
        <v/>
      </c>
      <c r="K33" s="91" t="str">
        <f>IF(VLOOKUP($A33,'FE - Flux 2 - UBL'!$A33:$R908,13,FALSE)=0,"",VLOOKUP($A33,'FE - Flux 2 - UBL'!$A33:$R908,13,FALSE))</f>
        <v/>
      </c>
      <c r="L33" s="93" t="str">
        <f>IF(VLOOKUP($A33,'FE - Flux 2 - UBL'!$A33:$R908,14,FALSE)=0,"",VLOOKUP($A33,'FE - Flux 2 - UBL'!$A33:$R908,14,FALSE))</f>
        <v/>
      </c>
      <c r="M33" s="108" t="str">
        <f>IF(VLOOKUP($A33,'FE - Flux 2 - UBL'!$A33:$R908,15,FALSE)=0,"",VLOOKUP($A33,'FE - Flux 2 - UBL'!$A33:$R908,15,FALSE))</f>
        <v> Group of business terms providing information on a previous Invoice which must be rectified or the subject of a credit note.</v>
      </c>
      <c r="N33" s="92" t="str">
        <f>IF(VLOOKUP($A33,'FE - Flux 2 - UBL'!$A33:$R908,16,FALSE)=0,"",VLOOKUP($A33,'FE - Flux 2 - UBL'!$A33:$R908,16,FALSE))</f>
        <v>To be used in the following cases: - correction of a previous invoice - final invoice referring to previous partial invoices - final invoice referring to previous pre-payment invoices</v>
      </c>
      <c r="O33" s="91" t="str">
        <f>IF(VLOOKUP($A33,'FE - Flux 2 - UBL'!$A33:$T908,17,FALSE)=0,"",VLOOKUP($A33,'FE - Flux 2 - UBL'!$A33:$T908,17,FALSE))</f>
        <v> G1.31</v>
      </c>
      <c r="P33" s="91" t="str">
        <f>IF(VLOOKUP($A33,'FE - Flux 2 - UBL'!$A33:$T908,18,FALSE)=0,"",VLOOKUP($A33,'FE - Flux 2 - UBL'!$A33:$T908,18,FALSE))</f>
        <v/>
      </c>
      <c r="Q33" s="91" t="str">
        <f>IF(VLOOKUP($A33,'FE - Flux 2 - UBL'!$A33:$T908,19,FALSE)=0,"",VLOOKUP($A33,'FE - Flux 2 - UBL'!$A33:$T908,19,FALSE))</f>
        <v/>
      </c>
      <c r="R33" s="95" t="str">
        <f>IF(VLOOKUP($A33,'FE - Flux 2 - UBL'!$A33:$T908,20,FALSE)=0,"",VLOOKUP($A33,'FE - Flux 2 - UBL'!$A33:$T908,20,FALSE))</f>
        <v/>
      </c>
    </row>
    <row r="34" spans="1:18" ht="42">
      <c r="A34" s="97" t="s">
        <v>266</v>
      </c>
      <c r="B34" s="91" t="str">
        <f>VLOOKUP(A34,'FE - Flux 2 - UBL'!A34:D714,4,FALSE)</f>
        <v> 1..1</v>
      </c>
      <c r="C34" s="26"/>
      <c r="D34" s="99" t="s">
        <v>267</v>
      </c>
      <c r="E34" s="99"/>
      <c r="F34" s="99"/>
      <c r="G34" s="291" t="s">
        <v>1803</v>
      </c>
      <c r="H34" s="292"/>
      <c r="I34" s="93" t="str">
        <f>IF(VLOOKUP($A34,'FE - Flux 2 - UBL'!$A34:$R909,11,FALSE)=0,"",VLOOKUP($A34,'FE - Flux 2 - UBL'!$A34:$R909,11,FALSE))</f>
        <v> DOCUMENT REFERENCE</v>
      </c>
      <c r="J34" s="93">
        <f>IF(VLOOKUP($A34,'FE - Flux 2 - UBL'!$A34:$R909,12,FALSE)=0,"",VLOOKUP($A34,'FE - Flux 2 - UBL'!$A34:$R909,12,FALSE))</f>
        <v>20</v>
      </c>
      <c r="K34" s="91" t="str">
        <f>IF(VLOOKUP($A34,'FE - Flux 2 - UBL'!$A34:$R909,13,FALSE)=0,"",VLOOKUP($A34,'FE - Flux 2 - UBL'!$A34:$R909,13,FALSE))</f>
        <v/>
      </c>
      <c r="L34" s="93" t="str">
        <f>IF(VLOOKUP($A34,'FE - Flux 2 - UBL'!$A34:$R909,14,FALSE)=0,"",VLOOKUP($A34,'FE - Flux 2 - UBL'!$A34:$R909,14,FALSE))</f>
        <v/>
      </c>
      <c r="M34" s="108" t="str">
        <f>IF(VLOOKUP($A34,'FE - Flux 2 - UBL'!$A34:$R909,15,FALSE)=0,"",VLOOKUP($A34,'FE - Flux 2 - UBL'!$A34:$R909,15,FALSE))</f>
        <v> Identification of an Invoice previously sent by the Seller.</v>
      </c>
      <c r="N34" s="92" t="str">
        <f>IF(VLOOKUP($A34,'FE - Flux 2 - UBL'!$A34:$R909,16,FALSE)=0,"",VLOOKUP($A34,'FE - Flux 2 - UBL'!$A34:$R909,16,FALSE))</f>
        <v/>
      </c>
      <c r="O34" s="91" t="str">
        <f>IF(VLOOKUP($A34,'FE - Flux 2 - UBL'!$A34:$T909,17,FALSE)=0,"",VLOOKUP($A34,'FE - Flux 2 - UBL'!$A34:$T909,17,FALSE))</f>
        <v> G1.05 G1.06 G6.11</v>
      </c>
      <c r="P34" s="91" t="str">
        <f>IF(VLOOKUP($A34,'FE - Flux 2 - UBL'!$A34:$T909,18,FALSE)=0,"",VLOOKUP($A34,'FE - Flux 2 - UBL'!$A34:$T909,18,FALSE))</f>
        <v/>
      </c>
      <c r="Q34" s="91" t="str">
        <f>IF(VLOOKUP($A34,'FE - Flux 2 - UBL'!$A34:$T909,19,FALSE)=0,"",VLOOKUP($A34,'FE - Flux 2 - UBL'!$A34:$T909,19,FALSE))</f>
        <v> BR-55</v>
      </c>
      <c r="R34" s="95" t="str">
        <f>IF(VLOOKUP($A34,'FE - Flux 2 - UBL'!$A34:$T909,20,FALSE)=0,"",VLOOKUP($A34,'FE - Flux 2 - UBL'!$A34:$T909,20,FALSE))</f>
        <v/>
      </c>
    </row>
    <row r="35" spans="1:18" ht="42">
      <c r="A35" s="97" t="s">
        <v>272</v>
      </c>
      <c r="B35" s="91" t="str">
        <f>VLOOKUP(A35,'FE - Flux 2 - UBL'!A35:D715,4,FALSE)</f>
        <v> 0..1</v>
      </c>
      <c r="C35" s="50"/>
      <c r="D35" s="99" t="s">
        <v>273</v>
      </c>
      <c r="E35" s="99"/>
      <c r="F35" s="99"/>
      <c r="G35" s="291" t="s">
        <v>1804</v>
      </c>
      <c r="H35" s="292"/>
      <c r="I35" s="93" t="str">
        <f>IF(VLOOKUP($A35,'FE - Flux 2 - UBL'!$A35:$R910,11,FALSE)=0,"",VLOOKUP($A35,'FE - Flux 2 - UBL'!$A35:$R910,11,FALSE))</f>
        <v> DATE</v>
      </c>
      <c r="J35" s="93" t="str">
        <f>IF(VLOOKUP($A35,'FE - Flux 2 - UBL'!$A35:$R910,12,FALSE)=0,"",VLOOKUP($A35,'FE - Flux 2 - UBL'!$A35:$R910,12,FALSE))</f>
        <v> ISO</v>
      </c>
      <c r="K35" s="91" t="str">
        <f>IF(VLOOKUP($A35,'FE - Flux 2 - UBL'!$A35:$R910,13,FALSE)=0,"",VLOOKUP($A35,'FE - Flux 2 - UBL'!$A35:$R910,13,FALSE))</f>
        <v> YYYY-MM-DD (UBL format) YYYYMMDD (CII format)</v>
      </c>
      <c r="L35" s="93" t="str">
        <f>IF(VLOOKUP($A35,'FE - Flux 2 - UBL'!$A35:$R910,14,FALSE)=0,"",VLOOKUP($A35,'FE - Flux 2 - UBL'!$A35:$R910,14,FALSE))</f>
        <v/>
      </c>
      <c r="M35" s="108" t="str">
        <f>IF(VLOOKUP($A35,'FE - Flux 2 - UBL'!$A35:$R910,15,FALSE)=0,"",VLOOKUP($A35,'FE - Flux 2 - UBL'!$A35:$R910,15,FALSE))</f>
        <v> Date on which the previous Invoice was issued.</v>
      </c>
      <c r="N35" s="92" t="str">
        <f>IF(VLOOKUP($A35,'FE - Flux 2 - UBL'!$A35:$R910,16,FALSE)=0,"",VLOOKUP($A35,'FE - Flux 2 - UBL'!$A35:$R910,16,FALSE))</f>
        <v> The Prior Invoice Issue Date must be provided if the Prior Invoice ID is not unique.</v>
      </c>
      <c r="O35" s="91" t="str">
        <f>IF(VLOOKUP($A35,'FE - Flux 2 - UBL'!$A35:$T910,17,FALSE)=0,"",VLOOKUP($A35,'FE - Flux 2 - UBL'!$A35:$T910,17,FALSE))</f>
        <v> G1.09 G1.36 G6.12</v>
      </c>
      <c r="P35" s="91" t="str">
        <f>IF(VLOOKUP($A35,'FE - Flux 2 - UBL'!$A35:$T910,18,FALSE)=0,"",VLOOKUP($A35,'FE - Flux 2 - UBL'!$A35:$T910,18,FALSE))</f>
        <v/>
      </c>
      <c r="Q35" s="91" t="str">
        <f>IF(VLOOKUP($A35,'FE - Flux 2 - UBL'!$A35:$T910,19,FALSE)=0,"",VLOOKUP($A35,'FE - Flux 2 - UBL'!$A35:$T910,19,FALSE))</f>
        <v/>
      </c>
      <c r="R35" s="95" t="str">
        <f>IF(VLOOKUP($A35,'FE - Flux 2 - UBL'!$A35:$T910,20,FALSE)=0,"",VLOOKUP($A35,'FE - Flux 2 - UBL'!$A35:$T910,20,FALSE))</f>
        <v/>
      </c>
    </row>
    <row r="36" spans="1:18" ht="29.25" customHeight="1">
      <c r="A36" s="97" t="s">
        <v>278</v>
      </c>
      <c r="B36" s="91" t="str">
        <f>VLOOKUP(A36,'FE - Flux 2 - UBL'!A36:D716,4,FALSE)</f>
        <v> 0..1</v>
      </c>
      <c r="C36" s="45"/>
      <c r="D36" s="99" t="s">
        <v>279</v>
      </c>
      <c r="E36" s="133"/>
      <c r="F36" s="133"/>
      <c r="G36" s="291" t="s">
        <v>1805</v>
      </c>
      <c r="H36" s="292"/>
      <c r="I36" s="93" t="str">
        <f>IF(VLOOKUP($A36,'FE - Flux 2 - UBL'!$A36:$R911,11,FALSE)=0,"",VLOOKUP($A36,'FE - Flux 2 - UBL'!$A36:$R911,11,FALSE))</f>
        <v> CODED</v>
      </c>
      <c r="J36" s="93">
        <f>IF(VLOOKUP($A36,'FE - Flux 2 - UBL'!$A36:$R911,12,FALSE)=0,"",VLOOKUP($A36,'FE - Flux 2 - UBL'!$A36:$R911,12,FALSE))</f>
        <v>3</v>
      </c>
      <c r="K36" s="91" t="str">
        <f>IF(VLOOKUP($A36,'FE - Flux 2 - UBL'!$A36:$R911,13,FALSE)=0,"",VLOOKUP($A36,'FE - Flux 2 - UBL'!$A36:$R911,13,FALSE))</f>
        <v> UNTDID 1001</v>
      </c>
      <c r="L36" s="93" t="str">
        <f>IF(VLOOKUP($A36,'FE - Flux 2 - UBL'!$A36:$R911,14,FALSE)=0,"",VLOOKUP($A36,'FE - Flux 2 - UBL'!$A36:$R911,14,FALSE))</f>
        <v/>
      </c>
      <c r="M36" s="108" t="str">
        <f>IF(VLOOKUP($A36,'FE - Flux 2 - UBL'!$A36:$R911,15,FALSE)=0,"",VLOOKUP($A36,'FE - Flux 2 - UBL'!$A36:$R911,15,FALSE))</f>
        <v> Code specifying the functional type of the previous Invoice</v>
      </c>
      <c r="N36" s="92" t="str">
        <f>IF(VLOOKUP($A36,'FE - Flux 2 - UBL'!$A36:$R911,16,FALSE)=0,"",VLOOKUP($A36,'FE - Flux 2 - UBL'!$A36:$R911,16,FALSE))</f>
        <v/>
      </c>
      <c r="O36" s="91" t="str">
        <f>IF(VLOOKUP($A36,'FE - Flux 2 - UBL'!$A36:$T911,17,FALSE)=0,"",VLOOKUP($A36,'FE - Flux 2 - UBL'!$A36:$T911,17,FALSE))</f>
        <v> G1.01</v>
      </c>
      <c r="P36" s="91" t="str">
        <f>IF(VLOOKUP($A36,'FE - Flux 2 - UBL'!$A36:$T911,18,FALSE)=0,"",VLOOKUP($A36,'FE - Flux 2 - UBL'!$A36:$T911,18,FALSE))</f>
        <v/>
      </c>
      <c r="Q36" s="91" t="str">
        <f>IF(VLOOKUP($A36,'FE - Flux 2 - UBL'!$A36:$T911,19,FALSE)=0,"",VLOOKUP($A36,'FE - Flux 2 - UBL'!$A36:$T911,19,FALSE))</f>
        <v/>
      </c>
      <c r="R36" s="95" t="str">
        <f>IF(VLOOKUP($A36,'FE - Flux 2 - UBL'!$A36:$T911,20,FALSE)=0,"",VLOOKUP($A36,'FE - Flux 2 - UBL'!$A36:$T911,20,FALSE))</f>
        <v/>
      </c>
    </row>
    <row r="37" spans="1:18" ht="29.25" customHeight="1">
      <c r="A37" s="89" t="s">
        <v>283</v>
      </c>
      <c r="B37" s="91" t="str">
        <f>VLOOKUP(A37,'FE - Flux 2 - UBL'!A37:D717,4,FALSE)</f>
        <v> 1..1</v>
      </c>
      <c r="C37" s="23" t="s">
        <v>284</v>
      </c>
      <c r="D37" s="204"/>
      <c r="E37" s="204"/>
      <c r="F37" s="204"/>
      <c r="G37" s="291" t="s">
        <v>1806</v>
      </c>
      <c r="H37" s="292"/>
      <c r="I37" s="93" t="str">
        <f>IF(VLOOKUP($A37,'FE - Flux 2 - UBL'!$A37:$R912,11,FALSE)=0,"",VLOOKUP($A37,'FE - Flux 2 - UBL'!$A37:$R912,11,FALSE))</f>
        <v/>
      </c>
      <c r="J37" s="93" t="str">
        <f>IF(VLOOKUP($A37,'FE - Flux 2 - UBL'!$A37:$R912,12,FALSE)=0,"",VLOOKUP($A37,'FE - Flux 2 - UBL'!$A37:$R912,12,FALSE))</f>
        <v/>
      </c>
      <c r="K37" s="91" t="str">
        <f>IF(VLOOKUP($A37,'FE - Flux 2 - UBL'!$A37:$R912,13,FALSE)=0,"",VLOOKUP($A37,'FE - Flux 2 - UBL'!$A37:$R912,13,FALSE))</f>
        <v/>
      </c>
      <c r="L37" s="93" t="str">
        <f>IF(VLOOKUP($A37,'FE - Flux 2 - UBL'!$A37:$R912,14,FALSE)=0,"",VLOOKUP($A37,'FE - Flux 2 - UBL'!$A37:$R912,14,FALSE))</f>
        <v/>
      </c>
      <c r="M37" s="108" t="str">
        <f>IF(VLOOKUP($A37,'FE - Flux 2 - UBL'!$A37:$R912,15,FALSE)=0,"",VLOOKUP($A37,'FE - Flux 2 - UBL'!$A37:$R912,15,FALSE))</f>
        <v>Group of business terms providing information about the Seller.</v>
      </c>
      <c r="N37" s="92" t="str">
        <f>IF(VLOOKUP($A37,'FE - Flux 2 - UBL'!$A37:$R912,16,FALSE)=0,"",VLOOKUP($A37,'FE - Flux 2 - UBL'!$A37:$R912,16,FALSE))</f>
        <v/>
      </c>
      <c r="O37" s="91" t="str">
        <f>IF(VLOOKUP($A37,'FE - Flux 2 - UBL'!$A37:$T912,17,FALSE)=0,"",VLOOKUP($A37,'FE - Flux 2 - UBL'!$A37:$T912,17,FALSE))</f>
        <v> G6.08 G1.76</v>
      </c>
      <c r="P37" s="91" t="str">
        <f>IF(VLOOKUP($A37,'FE - Flux 2 - UBL'!$A37:$T912,18,FALSE)=0,"",VLOOKUP($A37,'FE - Flux 2 - UBL'!$A37:$T912,18,FALSE))</f>
        <v/>
      </c>
      <c r="Q37" s="91" t="str">
        <f>IF(VLOOKUP($A37,'FE - Flux 2 - UBL'!$A37:$T912,19,FALSE)=0,"",VLOOKUP($A37,'FE - Flux 2 - UBL'!$A37:$T912,19,FALSE))</f>
        <v/>
      </c>
      <c r="R37" s="95" t="str">
        <f>IF(VLOOKUP($A37,'FE - Flux 2 - UBL'!$A37:$T912,20,FALSE)=0,"",VLOOKUP($A37,'FE - Flux 2 - UBL'!$A37:$T912,20,FALSE))</f>
        <v/>
      </c>
    </row>
    <row r="38" spans="1:18" ht="29.25" customHeight="1">
      <c r="A38" s="97" t="s">
        <v>288</v>
      </c>
      <c r="B38" s="91" t="str">
        <f>VLOOKUP(A38,'FE - Flux 2 - UBL'!A38:D718,4,FALSE)</f>
        <v> 1..1</v>
      </c>
      <c r="C38" s="26"/>
      <c r="D38" s="99" t="s">
        <v>289</v>
      </c>
      <c r="E38" s="99"/>
      <c r="F38" s="133"/>
      <c r="G38" s="291" t="s">
        <v>1807</v>
      </c>
      <c r="H38" s="292"/>
      <c r="I38" s="93" t="str">
        <f>IF(VLOOKUP($A38,'FE - Flux 2 - UBL'!$A38:$R913,11,FALSE)=0,"",VLOOKUP($A38,'FE - Flux 2 - UBL'!$A38:$R913,11,FALSE))</f>
        <v> TEXT</v>
      </c>
      <c r="J38" s="93">
        <f>IF(VLOOKUP($A38,'FE - Flux 2 - UBL'!$A38:$R913,12,FALSE)=0,"",VLOOKUP($A38,'FE - Flux 2 - UBL'!$A38:$R913,12,FALSE))</f>
        <v>99</v>
      </c>
      <c r="K38" s="91" t="str">
        <f>IF(VLOOKUP($A38,'FE - Flux 2 - UBL'!$A38:$R913,13,FALSE)=0,"",VLOOKUP($A38,'FE - Flux 2 - UBL'!$A38:$R913,13,FALSE))</f>
        <v/>
      </c>
      <c r="L38" s="93" t="str">
        <f>IF(VLOOKUP($A38,'FE - Flux 2 - UBL'!$A38:$R913,14,FALSE)=0,"",VLOOKUP($A38,'FE - Flux 2 - UBL'!$A38:$R913,14,FALSE))</f>
        <v/>
      </c>
      <c r="M38" s="108" t="str">
        <f>IF(VLOOKUP($A38,'FE - Flux 2 - UBL'!$A38:$R913,15,FALSE)=0,"",VLOOKUP($A38,'FE - Flux 2 - UBL'!$A38:$R913,15,FALSE))</f>
        <v> Full official name under which the Seller is registered in the national register of legal entities or as a Taxable Person, or carries out its activities as a person or group of persons.</v>
      </c>
      <c r="N38" s="92" t="str">
        <f>IF(VLOOKUP($A38,'FE - Flux 2 - UBL'!$A38:$R913,16,FALSE)=0,"",VLOOKUP($A38,'FE - Flux 2 - UBL'!$A38:$R913,16,FALSE))</f>
        <v/>
      </c>
      <c r="O38" s="91" t="str">
        <f>IF(VLOOKUP($A38,'FE - Flux 2 - UBL'!$A38:$T913,17,FALSE)=0,"",VLOOKUP($A38,'FE - Flux 2 - UBL'!$A38:$T913,17,FALSE))</f>
        <v/>
      </c>
      <c r="P38" s="91" t="str">
        <f>IF(VLOOKUP($A38,'FE - Flux 2 - UBL'!$A38:$T913,18,FALSE)=0,"",VLOOKUP($A38,'FE - Flux 2 - UBL'!$A38:$T913,18,FALSE))</f>
        <v/>
      </c>
      <c r="Q38" s="91" t="str">
        <f>IF(VLOOKUP($A38,'FE - Flux 2 - UBL'!$A38:$T913,19,FALSE)=0,"",VLOOKUP($A38,'FE - Flux 2 - UBL'!$A38:$T913,19,FALSE))</f>
        <v> BR-6</v>
      </c>
      <c r="R38" s="95" t="str">
        <f>IF(VLOOKUP($A38,'FE - Flux 2 - UBL'!$A38:$T913,20,FALSE)=0,"",VLOOKUP($A38,'FE - Flux 2 - UBL'!$A38:$T913,20,FALSE))</f>
        <v/>
      </c>
    </row>
    <row r="39" spans="1:18" ht="29.25" customHeight="1">
      <c r="A39" s="97" t="s">
        <v>293</v>
      </c>
      <c r="B39" s="91" t="str">
        <f>VLOOKUP(A39,'FE - Flux 2 - UBL'!A39:D719,4,FALSE)</f>
        <v> 0..1</v>
      </c>
      <c r="C39" s="26"/>
      <c r="D39" s="99" t="s">
        <v>294</v>
      </c>
      <c r="E39" s="133"/>
      <c r="F39" s="133"/>
      <c r="G39" s="291" t="s">
        <v>1808</v>
      </c>
      <c r="H39" s="292"/>
      <c r="I39" s="93" t="str">
        <f>IF(VLOOKUP($A39,'FE - Flux 2 - UBL'!$A39:$R914,11,FALSE)=0,"",VLOOKUP($A39,'FE - Flux 2 - UBL'!$A39:$R914,11,FALSE))</f>
        <v> TEXT</v>
      </c>
      <c r="J39" s="93">
        <f>IF(VLOOKUP($A39,'FE - Flux 2 - UBL'!$A39:$R914,12,FALSE)=0,"",VLOOKUP($A39,'FE - Flux 2 - UBL'!$A39:$R914,12,FALSE))</f>
        <v>99</v>
      </c>
      <c r="K39" s="91" t="str">
        <f>IF(VLOOKUP($A39,'FE - Flux 2 - UBL'!$A39:$R914,13,FALSE)=0,"",VLOOKUP($A39,'FE - Flux 2 - UBL'!$A39:$R914,13,FALSE))</f>
        <v/>
      </c>
      <c r="L39" s="93" t="str">
        <f>IF(VLOOKUP($A39,'FE - Flux 2 - UBL'!$A39:$R914,14,FALSE)=0,"",VLOOKUP($A39,'FE - Flux 2 - UBL'!$A39:$R914,14,FALSE))</f>
        <v/>
      </c>
      <c r="M39" s="108" t="str">
        <f>IF(VLOOKUP($A39,'FE - Flux 2 - UBL'!$A39:$R914,15,FALSE)=0,"",VLOOKUP($A39,'FE - Flux 2 - UBL'!$A39:$R914,15,FALSE))</f>
        <v> Name by which the Seller is known, other than the Seller's Company Name (also called Business Name).</v>
      </c>
      <c r="N39" s="92" t="str">
        <f>IF(VLOOKUP($A39,'FE - Flux 2 - UBL'!$A39:$R914,16,FALSE)=0,"",VLOOKUP($A39,'FE - Flux 2 - UBL'!$A39:$R914,16,FALSE))</f>
        <v> It can be used if it differs from the Seller's Company Name.</v>
      </c>
      <c r="O39" s="91" t="str">
        <f>IF(VLOOKUP($A39,'FE - Flux 2 - UBL'!$A39:$T914,17,FALSE)=0,"",VLOOKUP($A39,'FE - Flux 2 - UBL'!$A39:$T914,17,FALSE))</f>
        <v/>
      </c>
      <c r="P39" s="91" t="str">
        <f>IF(VLOOKUP($A39,'FE - Flux 2 - UBL'!$A39:$T914,18,FALSE)=0,"",VLOOKUP($A39,'FE - Flux 2 - UBL'!$A39:$T914,18,FALSE))</f>
        <v/>
      </c>
      <c r="Q39" s="91" t="str">
        <f>IF(VLOOKUP($A39,'FE - Flux 2 - UBL'!$A39:$T914,19,FALSE)=0,"",VLOOKUP($A39,'FE - Flux 2 - UBL'!$A39:$T914,19,FALSE))</f>
        <v/>
      </c>
      <c r="R39" s="95" t="str">
        <f>IF(VLOOKUP($A39,'FE - Flux 2 - UBL'!$A39:$T914,20,FALSE)=0,"",VLOOKUP($A39,'FE - Flux 2 - UBL'!$A39:$T914,20,FALSE))</f>
        <v/>
      </c>
    </row>
    <row r="40" spans="1:18" ht="29.15" customHeight="1">
      <c r="A40" s="97" t="s">
        <v>298</v>
      </c>
      <c r="B40" s="91" t="str">
        <f>VLOOKUP(A40,'FE - Flux 2 - UBL'!A40:D720,4,FALSE)</f>
        <v> 0..n</v>
      </c>
      <c r="C40" s="26"/>
      <c r="D40" s="137" t="s">
        <v>299</v>
      </c>
      <c r="E40" s="99"/>
      <c r="F40" s="133"/>
      <c r="G40" s="291" t="s">
        <v>1809</v>
      </c>
      <c r="H40" s="292"/>
      <c r="I40" s="93" t="str">
        <f>IF(VLOOKUP($A40,'FE - Flux 2 - UBL'!$A40:$R915,11,FALSE)=0,"",VLOOKUP($A40,'FE - Flux 2 - UBL'!$A40:$R915,11,FALSE))</f>
        <v> IDENTIFIER</v>
      </c>
      <c r="J40" s="93">
        <f>IF(VLOOKUP($A40,'FE - Flux 2 - UBL'!$A40:$R915,12,FALSE)=0,"",VLOOKUP($A40,'FE - Flux 2 - UBL'!$A40:$R915,12,FALSE))</f>
        <v>100</v>
      </c>
      <c r="K40" s="91" t="str">
        <f>IF(VLOOKUP($A40,'FE - Flux 2 - UBL'!$A40:$R915,13,FALSE)=0,"",VLOOKUP($A40,'FE - Flux 2 - UBL'!$A40:$R915,13,FALSE))</f>
        <v/>
      </c>
      <c r="L40" s="93" t="str">
        <f>IF(VLOOKUP($A40,'FE - Flux 2 - UBL'!$A40:$R915,14,FALSE)=0,"",VLOOKUP($A40,'FE - Flux 2 - UBL'!$A40:$R915,14,FALSE))</f>
        <v> This field is only used to enter the SIREN of a single taxable person. No SIREN for the AU in OCR</v>
      </c>
      <c r="M40" s="108" t="str">
        <f>IF(VLOOKUP($A40,'FE - Flux 2 - UBL'!$A40:$R915,15,FALSE)=0,"",VLOOKUP($A40,'FE - Flux 2 - UBL'!$A40:$R915,15,FALSE))</f>
        <v> Seller Identification</v>
      </c>
      <c r="N40" s="92" t="str">
        <f>IF(VLOOKUP($A40,'FE - Flux 2 - UBL'!$A40:$R915,16,FALSE)=0,"",VLOOKUP($A40,'FE - Flux 2 - UBL'!$A40:$R915,16,FALSE))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0" s="91" t="str">
        <f>IF(VLOOKUP($A40,'FE - Flux 2 - UBL'!$A40:$T915,17,FALSE)=0,"",VLOOKUP($A40,'FE - Flux 2 - UBL'!$A40:$T915,17,FALSE))</f>
        <v> G1.76 G1.13</v>
      </c>
      <c r="P40" s="91" t="str">
        <f>IF(VLOOKUP($A40,'FE - Flux 2 - UBL'!$A40:$T915,18,FALSE)=0,"",VLOOKUP($A40,'FE - Flux 2 - UBL'!$A40:$T915,18,FALSE))</f>
        <v/>
      </c>
      <c r="Q40" s="91" t="str">
        <f>IF(VLOOKUP($A40,'FE - Flux 2 - UBL'!$A40:$T915,19,FALSE)=0,"",VLOOKUP($A40,'FE - Flux 2 - UBL'!$A40:$T915,19,FALSE))</f>
        <v> BR-CO-26</v>
      </c>
      <c r="R40" s="95" t="str">
        <f>IF(VLOOKUP($A40,'FE - Flux 2 - UBL'!$A40:$T915,20,FALSE)=0,"",VLOOKUP($A40,'FE - Flux 2 - UBL'!$A40:$T915,20,FALSE))</f>
        <v/>
      </c>
    </row>
    <row r="41" spans="1:18" ht="49" customHeight="1">
      <c r="A41" s="97" t="s">
        <v>306</v>
      </c>
      <c r="B41" s="91" t="str">
        <f>VLOOKUP(A41,'FE - Flux 2 - UBL'!A41:D721,4,FALSE)</f>
        <v> 1..1</v>
      </c>
      <c r="C41" s="28"/>
      <c r="D41" s="31"/>
      <c r="E41" s="287" t="s">
        <v>215</v>
      </c>
      <c r="F41" s="286"/>
      <c r="G41" s="291" t="s">
        <v>1810</v>
      </c>
      <c r="H41" s="292"/>
      <c r="I41" s="93" t="str">
        <f>IF(VLOOKUP($A41,'FE - Flux 2 - UBL'!$A41:$R916,11,FALSE)=0,"",VLOOKUP($A41,'FE - Flux 2 - UBL'!$A41:$R916,11,FALSE))</f>
        <v> IDENTIFIER</v>
      </c>
      <c r="J41" s="93">
        <f>IF(VLOOKUP($A41,'FE - Flux 2 - UBL'!$A41:$R916,12,FALSE)=0,"",VLOOKUP($A41,'FE - Flux 2 - UBL'!$A41:$R916,12,FALSE))</f>
        <v>4</v>
      </c>
      <c r="K41" s="91" t="str">
        <f>IF(VLOOKUP($A41,'FE - Flux 2 - UBL'!$A41:$R916,13,FALSE)=0,"",VLOOKUP($A41,'FE - Flux 2 - UBL'!$A41:$R916,13,FALSE))</f>
        <v> ISO6523 (ICD)</v>
      </c>
      <c r="L41" s="93" t="str">
        <f>IF(VLOOKUP($A41,'FE - Flux 2 - UBL'!$A41:$R916,14,FALSE)=0,"",VLOOKUP($A41,'FE - Flux 2 - UBL'!$A41:$R916,14,FALSE))</f>
        <v> Value = XXXX (value being created) for the SIREN of a single taxable person. If this field is used, it can only contain one value: the SIREN of the single taxable person.</v>
      </c>
      <c r="M41" s="108" t="str">
        <f>IF(VLOOKUP($A41,'FE - Flux 2 - UBL'!$A41:$R916,15,FALSE)=0,"",VLOOKUP($A41,'FE - Flux 2 - UBL'!$A41:$R916,15,FALSE))</f>
        <v> Seller ID schema identifier.</v>
      </c>
      <c r="N41" s="92" t="str">
        <f>IF(VLOOKUP($A41,'FE - Flux 2 - UBL'!$A41:$R916,16,FALSE)=0,"",VLOOKUP($A41,'FE - Flux 2 - UBL'!$A41:$R916,16,FALSE))</f>
        <v/>
      </c>
      <c r="O41" s="91" t="str">
        <f>IF(VLOOKUP($A41,'FE - Flux 2 - UBL'!$A41:$T916,17,FALSE)=0,"",VLOOKUP($A41,'FE - Flux 2 - UBL'!$A41:$T916,17,FALSE))</f>
        <v/>
      </c>
      <c r="P41" s="91" t="str">
        <f>IF(VLOOKUP($A41,'FE - Flux 2 - UBL'!$A41:$T916,18,FALSE)=0,"",VLOOKUP($A41,'FE - Flux 2 - UBL'!$A41:$T916,18,FALSE))</f>
        <v/>
      </c>
      <c r="Q41" s="91" t="str">
        <f>IF(VLOOKUP($A41,'FE - Flux 2 - UBL'!$A41:$T916,19,FALSE)=0,"",VLOOKUP($A41,'FE - Flux 2 - UBL'!$A41:$T916,19,FALSE))</f>
        <v/>
      </c>
      <c r="R41" s="95" t="str">
        <f>IF(VLOOKUP($A41,'FE - Flux 2 - UBL'!$A41:$T916,20,FALSE)=0,"",VLOOKUP($A41,'FE - Flux 2 - UBL'!$A41:$T916,20,FALSE))</f>
        <v/>
      </c>
    </row>
    <row r="42" spans="1:18" ht="33.65" customHeight="1">
      <c r="A42" s="97" t="s">
        <v>311</v>
      </c>
      <c r="B42" s="91" t="str">
        <f>VLOOKUP(A42,'FE - Flux 2 - UBL'!A42:D722,4,FALSE)</f>
        <v> 1..n</v>
      </c>
      <c r="C42" s="28"/>
      <c r="D42" s="304" t="s">
        <v>313</v>
      </c>
      <c r="E42" s="289"/>
      <c r="F42" s="290"/>
      <c r="G42" s="291" t="s">
        <v>1809</v>
      </c>
      <c r="H42" s="292"/>
      <c r="I42" s="93" t="str">
        <f>IF(VLOOKUP($A42,'FE - Flux 2 - UBL'!$A42:$R917,11,FALSE)=0,"",VLOOKUP($A42,'FE - Flux 2 - UBL'!$A42:$R917,11,FALSE))</f>
        <v> IDENTIFIER</v>
      </c>
      <c r="J42" s="93">
        <f>IF(VLOOKUP($A42,'FE - Flux 2 - UBL'!$A42:$R917,12,FALSE)=0,"",VLOOKUP($A42,'FE - Flux 2 - UBL'!$A42:$R917,12,FALSE))</f>
        <v>100</v>
      </c>
      <c r="K42" s="91" t="str">
        <f>IF(VLOOKUP($A42,'FE - Flux 2 - UBL'!$A42:$R917,13,FALSE)=0,"",VLOOKUP($A42,'FE - Flux 2 - UBL'!$A42:$R917,13,FALSE))</f>
        <v/>
      </c>
      <c r="L42" s="93" t="str">
        <f>IF(VLOOKUP($A42,'FE - Flux 2 - UBL'!$A42:$R917,14,FALSE)=0,"",VLOOKUP($A42,'FE - Flux 2 - UBL'!$A42:$R917,14,FALSE))</f>
        <v> This is the SIRET number that must at least be entered</v>
      </c>
      <c r="M42" s="108" t="str">
        <f>IF(VLOOKUP($A42,'FE - Flux 2 - UBL'!$A42:$R917,15,FALSE)=0,"",VLOOKUP($A42,'FE - Flux 2 - UBL'!$A42:$R917,15,FALSE))</f>
        <v> Seller Identification</v>
      </c>
      <c r="N42" s="92" t="str">
        <f>IF(VLOOKUP($A42,'FE - Flux 2 - UBL'!$A42:$R917,16,FALSE)=0,"",VLOOKUP($A42,'FE - Flux 2 - UBL'!$A42:$R917,16,FALSE))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2" s="91" t="str">
        <f>IF(VLOOKUP($A42,'FE - Flux 2 - UBL'!$A42:$T917,17,FALSE)=0,"",VLOOKUP($A42,'FE - Flux 2 - UBL'!$A42:$T917,17,FALSE))</f>
        <v> G1.08 G1.71 G1.80 G6.11</v>
      </c>
      <c r="P42" s="91" t="str">
        <f>IF(VLOOKUP($A42,'FE - Flux 2 - UBL'!$A42:$T917,18,FALSE)=0,"",VLOOKUP($A42,'FE - Flux 2 - UBL'!$A42:$T917,18,FALSE))</f>
        <v/>
      </c>
      <c r="Q42" s="91" t="str">
        <f>IF(VLOOKUP($A42,'FE - Flux 2 - UBL'!$A42:$T917,19,FALSE)=0,"",VLOOKUP($A42,'FE - Flux 2 - UBL'!$A42:$T917,19,FALSE))</f>
        <v/>
      </c>
      <c r="R42" s="95" t="str">
        <f>IF(VLOOKUP($A42,'FE - Flux 2 - UBL'!$A42:$T917,20,FALSE)=0,"",VLOOKUP($A42,'FE - Flux 2 - UBL'!$A42:$T917,20,FALSE))</f>
        <v/>
      </c>
    </row>
    <row r="43" spans="1:18" ht="32.15" customHeight="1">
      <c r="A43" s="97" t="s">
        <v>316</v>
      </c>
      <c r="B43" s="91" t="str">
        <f>VLOOKUP(A43,'FE - Flux 2 - UBL'!A43:D723,4,FALSE)</f>
        <v> 1..1</v>
      </c>
      <c r="C43" s="28"/>
      <c r="D43" s="30"/>
      <c r="E43" s="139" t="s">
        <v>317</v>
      </c>
      <c r="F43" s="145"/>
      <c r="G43" s="291" t="s">
        <v>1810</v>
      </c>
      <c r="H43" s="292"/>
      <c r="I43" s="93" t="str">
        <f>IF(VLOOKUP($A43,'FE - Flux 2 - UBL'!$A43:$R918,11,FALSE)=0,"",VLOOKUP($A43,'FE - Flux 2 - UBL'!$A43:$R918,11,FALSE))</f>
        <v> IDENTIFIER</v>
      </c>
      <c r="J43" s="93">
        <f>IF(VLOOKUP($A43,'FE - Flux 2 - UBL'!$A43:$R918,12,FALSE)=0,"",VLOOKUP($A43,'FE - Flux 2 - UBL'!$A43:$R918,12,FALSE))</f>
        <v>4</v>
      </c>
      <c r="K43" s="91" t="str">
        <f>IF(VLOOKUP($A43,'FE - Flux 2 - UBL'!$A43:$R918,13,FALSE)=0,"",VLOOKUP($A43,'FE - Flux 2 - UBL'!$A43:$R918,13,FALSE))</f>
        <v> ISO6523 (ICD)</v>
      </c>
      <c r="L43" s="93" t="str">
        <f>IF(VLOOKUP($A43,'FE - Flux 2 - UBL'!$A43:$R918,14,FALSE)=0,"",VLOOKUP($A43,'FE - Flux 2 - UBL'!$A43:$R918,14,FALSE))</f>
        <v> Value = 0009 for a SIRET</v>
      </c>
      <c r="M43" s="108" t="str">
        <f>IF(VLOOKUP($A43,'FE - Flux 2 - UBL'!$A43:$R918,15,FALSE)=0,"",VLOOKUP($A43,'FE - Flux 2 - UBL'!$A43:$R918,15,FALSE))</f>
        <v> Seller ID Schema ID</v>
      </c>
      <c r="N43" s="92" t="str">
        <f>IF(VLOOKUP($A43,'FE - Flux 2 - UBL'!$A43:$R918,16,FALSE)=0,"",VLOOKUP($A43,'FE - Flux 2 - UBL'!$A43:$R918,16,FALSE))</f>
        <v> If used, the schema identifier must be chosen from the list entries published by the ISO 6523 Maintenance Agency.</v>
      </c>
      <c r="O43" s="91" t="str">
        <f>IF(VLOOKUP($A43,'FE - Flux 2 - UBL'!$A43:$T918,17,FALSE)=0,"",VLOOKUP($A43,'FE - Flux 2 - UBL'!$A43:$T918,17,FALSE))</f>
        <v> G6.11 G1.11 G1.12 G1.16</v>
      </c>
      <c r="P43" s="91" t="str">
        <f>IF(VLOOKUP($A43,'FE - Flux 2 - UBL'!$A43:$T918,18,FALSE)=0,"",VLOOKUP($A43,'FE - Flux 2 - UBL'!$A43:$T918,18,FALSE))</f>
        <v> S1.11</v>
      </c>
      <c r="Q43" s="91" t="str">
        <f>IF(VLOOKUP($A43,'FE - Flux 2 - UBL'!$A43:$T918,19,FALSE)=0,"",VLOOKUP($A43,'FE - Flux 2 - UBL'!$A43:$T918,19,FALSE))</f>
        <v/>
      </c>
      <c r="R43" s="95" t="str">
        <f>IF(VLOOKUP($A43,'FE - Flux 2 - UBL'!$A43:$T918,20,FALSE)=0,"",VLOOKUP($A43,'FE - Flux 2 - UBL'!$A43:$T918,20,FALSE))</f>
        <v/>
      </c>
    </row>
    <row r="44" spans="1:18" ht="30.65" customHeight="1">
      <c r="A44" s="97" t="s">
        <v>323</v>
      </c>
      <c r="B44" s="91" t="str">
        <f>VLOOKUP(A44,'FE - Flux 2 - UBL'!A44:D724,4,FALSE)</f>
        <v> 0..n</v>
      </c>
      <c r="C44" s="28"/>
      <c r="D44" s="304" t="s">
        <v>324</v>
      </c>
      <c r="E44" s="289"/>
      <c r="F44" s="290"/>
      <c r="G44" s="291" t="s">
        <v>1809</v>
      </c>
      <c r="H44" s="292"/>
      <c r="I44" s="93" t="str">
        <f>IF(VLOOKUP($A44,'FE - Flux 2 - UBL'!$A44:$R919,11,FALSE)=0,"",VLOOKUP($A44,'FE - Flux 2 - UBL'!$A44:$R919,11,FALSE))</f>
        <v> IDENTIFIER</v>
      </c>
      <c r="J44" s="93">
        <f>IF(VLOOKUP($A44,'FE - Flux 2 - UBL'!$A44:$R919,12,FALSE)=0,"",VLOOKUP($A44,'FE - Flux 2 - UBL'!$A44:$R919,12,FALSE))</f>
        <v>100</v>
      </c>
      <c r="K44" s="91" t="str">
        <f>IF(VLOOKUP($A44,'FE - Flux 2 - UBL'!$A44:$R919,13,FALSE)=0,"",VLOOKUP($A44,'FE - Flux 2 - UBL'!$A44:$R919,13,FALSE))</f>
        <v/>
      </c>
      <c r="L44" s="93" t="str">
        <f>IF(VLOOKUP($A44,'FE - Flux 2 - UBL'!$A44:$R919,14,FALSE)=0,"",VLOOKUP($A44,'FE - Flux 2 - UBL'!$A44:$R919,14,FALSE))</f>
        <v/>
      </c>
      <c r="M44" s="108" t="str">
        <f>IF(VLOOKUP($A44,'FE - Flux 2 - UBL'!$A44:$R919,15,FALSE)=0,"",VLOOKUP($A44,'FE - Flux 2 - UBL'!$A44:$R919,15,FALSE))</f>
        <v> Seller identification.</v>
      </c>
      <c r="N44" s="92" t="str">
        <f>IF(VLOOKUP($A44,'FE - Flux 2 - UBL'!$A44:$R919,16,FALSE)=0,"",VLOOKUP($A44,'FE - Flux 2 - UBL'!$A44:$R919,16,FALSE))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4" s="91" t="str">
        <f>IF(VLOOKUP($A44,'FE - Flux 2 - UBL'!$A44:$T919,17,FALSE)=0,"",VLOOKUP($A44,'FE - Flux 2 - UBL'!$A44:$T919,17,FALSE))</f>
        <v> G2.29</v>
      </c>
      <c r="P44" s="91" t="str">
        <f>IF(VLOOKUP($A44,'FE - Flux 2 - UBL'!$A44:$T919,18,FALSE)=0,"",VLOOKUP($A44,'FE - Flux 2 - UBL'!$A44:$T919,18,FALSE))</f>
        <v/>
      </c>
      <c r="Q44" s="91" t="str">
        <f>IF(VLOOKUP($A44,'FE - Flux 2 - UBL'!$A44:$T919,19,FALSE)=0,"",VLOOKUP($A44,'FE - Flux 2 - UBL'!$A44:$T919,19,FALSE))</f>
        <v/>
      </c>
      <c r="R44" s="95" t="str">
        <f>IF(VLOOKUP($A44,'FE - Flux 2 - UBL'!$A44:$T919,20,FALSE)=0,"",VLOOKUP($A44,'FE - Flux 2 - UBL'!$A44:$T919,20,FALSE))</f>
        <v/>
      </c>
    </row>
    <row r="45" spans="1:18" ht="56.5" customHeight="1">
      <c r="A45" s="97" t="s">
        <v>326</v>
      </c>
      <c r="B45" s="91" t="str">
        <f>VLOOKUP(A45,'FE - Flux 2 - UBL'!A45:D725,4,FALSE)</f>
        <v> 1..1</v>
      </c>
      <c r="C45" s="28"/>
      <c r="D45" s="30"/>
      <c r="E45" s="102" t="s">
        <v>327</v>
      </c>
      <c r="F45" s="144"/>
      <c r="G45" s="291" t="s">
        <v>1810</v>
      </c>
      <c r="H45" s="292"/>
      <c r="I45" s="93" t="str">
        <f>IF(VLOOKUP($A45,'FE - Flux 2 - UBL'!$A45:$R920,11,FALSE)=0,"",VLOOKUP($A45,'FE - Flux 2 - UBL'!$A45:$R920,11,FALSE))</f>
        <v> IDENTIFIER</v>
      </c>
      <c r="J45" s="93">
        <f>IF(VLOOKUP($A45,'FE - Flux 2 - UBL'!$A45:$R920,12,FALSE)=0,"",VLOOKUP($A45,'FE - Flux 2 - UBL'!$A45:$R920,12,FALSE))</f>
        <v>4</v>
      </c>
      <c r="K45" s="91" t="str">
        <f>IF(VLOOKUP($A45,'FE - Flux 2 - UBL'!$A45:$R920,13,FALSE)=0,"",VLOOKUP($A45,'FE - Flux 2 - UBL'!$A45:$R920,13,FALSE))</f>
        <v xml:space="preserve"> ISO6523 (ICD) Value = 0224</v>
      </c>
      <c r="L45" s="93" t="str">
        <f>IF(VLOOKUP($A45,'FE - Flux 2 - UBL'!$A45:$R920,14,FALSE)=0,"",VLOOKUP($A45,'FE - Flux 2 - UBL'!$A45:$R920,14,FALSE))</f>
        <v/>
      </c>
      <c r="M45" s="108" t="str">
        <f>IF(VLOOKUP($A45,'FE - Flux 2 - UBL'!$A45:$R920,15,FALSE)=0,"",VLOOKUP($A45,'FE - Flux 2 - UBL'!$A45:$R920,15,FALSE))</f>
        <v> Seller ID Schema ID</v>
      </c>
      <c r="N45" s="92" t="str">
        <f>IF(VLOOKUP($A45,'FE - Flux 2 - UBL'!$A45:$R920,16,FALSE)=0,"",VLOOKUP($A45,'FE - Flux 2 - UBL'!$A45:$R920,16,FALSE))</f>
        <v> If no identification diagram is specified, it should be known to the Buyer and the Seller.</v>
      </c>
      <c r="O45" s="91" t="str">
        <f>IF(VLOOKUP($A45,'FE - Flux 2 - UBL'!$A45:$T920,17,FALSE)=0,"",VLOOKUP($A45,'FE - Flux 2 - UBL'!$A45:$T920,17,FALSE))</f>
        <v/>
      </c>
      <c r="P45" s="91" t="str">
        <f>IF(VLOOKUP($A45,'FE - Flux 2 - UBL'!$A45:$T920,18,FALSE)=0,"",VLOOKUP($A45,'FE - Flux 2 - UBL'!$A45:$T920,18,FALSE))</f>
        <v> S1.11</v>
      </c>
      <c r="Q45" s="91" t="str">
        <f>IF(VLOOKUP($A45,'FE - Flux 2 - UBL'!$A45:$T920,19,FALSE)=0,"",VLOOKUP($A45,'FE - Flux 2 - UBL'!$A45:$T920,19,FALSE))</f>
        <v/>
      </c>
      <c r="R45" s="95" t="str">
        <f>IF(VLOOKUP($A45,'FE - Flux 2 - UBL'!$A45:$T920,20,FALSE)=0,"",VLOOKUP($A45,'FE - Flux 2 - UBL'!$A45:$T920,20,FALSE))</f>
        <v/>
      </c>
    </row>
    <row r="46" spans="1:18" ht="42">
      <c r="A46" s="97" t="s">
        <v>330</v>
      </c>
      <c r="B46" s="91" t="str">
        <f>VLOOKUP(A46,'FE - Flux 2 - UBL'!A46:D726,4,FALSE)</f>
        <v> 0..1</v>
      </c>
      <c r="C46" s="28"/>
      <c r="D46" s="140" t="s">
        <v>331</v>
      </c>
      <c r="E46" s="133"/>
      <c r="F46" s="133"/>
      <c r="G46" s="291" t="s">
        <v>1811</v>
      </c>
      <c r="H46" s="292"/>
      <c r="I46" s="93" t="str">
        <f>IF(VLOOKUP($A46,'FE - Flux 2 - UBL'!$A46:$R921,11,FALSE)=0,"",VLOOKUP($A46,'FE - Flux 2 - UBL'!$A46:$R921,11,FALSE))</f>
        <v> IDENTIFIER</v>
      </c>
      <c r="J46" s="93">
        <f>IF(VLOOKUP($A46,'FE - Flux 2 - UBL'!$A46:$R921,12,FALSE)=0,"",VLOOKUP($A46,'FE - Flux 2 - UBL'!$A46:$R921,12,FALSE))</f>
        <v>9</v>
      </c>
      <c r="K46" s="91" t="str">
        <f>IF(VLOOKUP($A46,'FE - Flux 2 - UBL'!$A46:$R921,13,FALSE)=0,"",VLOOKUP($A46,'FE - Flux 2 - UBL'!$A46:$R921,13,FALSE))</f>
        <v xml:space="preserve"> SIREN</v>
      </c>
      <c r="L46" s="93" t="str">
        <f>IF(VLOOKUP($A46,'FE - Flux 2 - UBL'!$A46:$R921,14,FALSE)=0,"",VLOOKUP($A46,'FE - Flux 2 - UBL'!$A46:$R921,14,FALSE))</f>
        <v/>
      </c>
      <c r="M46" s="108" t="str">
        <f>IF(VLOOKUP($A46,'FE - Flux 2 - UBL'!$A46:$R921,15,FALSE)=0,"",VLOOKUP($A46,'FE - Flux 2 - UBL'!$A46:$R921,15,FALSE))</f>
        <v> Identifier issued by an official registration body, which identifies the Seller as a legal entity or legal entity.</v>
      </c>
      <c r="N46" s="92" t="str">
        <f>IF(VLOOKUP($A46,'FE - Flux 2 - UBL'!$A46:$R921,16,FALSE)=0,"",VLOOKUP($A46,'FE - Flux 2 - UBL'!$A46:$R921,16,FALSE))</f>
        <v>If no identification diagram is specified, it should be known to the Buyer and the Seller.</v>
      </c>
      <c r="O46" s="91" t="str">
        <f>IF(VLOOKUP($A46,'FE - Flux 2 - UBL'!$A46:$T921,17,FALSE)=0,"",VLOOKUP($A46,'FE - Flux 2 - UBL'!$A46:$T921,17,FALSE))</f>
        <v> G1.61 G1.76 G6.08</v>
      </c>
      <c r="P46" s="91" t="str">
        <f>IF(VLOOKUP($A46,'FE - Flux 2 - UBL'!$A46:$T921,18,FALSE)=0,"",VLOOKUP($A46,'FE - Flux 2 - UBL'!$A46:$T921,18,FALSE))</f>
        <v/>
      </c>
      <c r="Q46" s="91" t="str">
        <f>IF(VLOOKUP($A46,'FE - Flux 2 - UBL'!$A46:$T921,19,FALSE)=0,"",VLOOKUP($A46,'FE - Flux 2 - UBL'!$A46:$T921,19,FALSE))</f>
        <v> BR-CO-26</v>
      </c>
      <c r="R46" s="95" t="str">
        <f>IF(VLOOKUP($A46,'FE - Flux 2 - UBL'!$A46:$T921,20,FALSE)=0,"",VLOOKUP($A46,'FE - Flux 2 - UBL'!$A46:$T921,20,FALSE))</f>
        <v/>
      </c>
    </row>
    <row r="47" spans="1:18" ht="30" customHeight="1">
      <c r="A47" s="97" t="s">
        <v>336</v>
      </c>
      <c r="B47" s="91" t="str">
        <f>VLOOKUP(A47,'FE - Flux 2 - UBL'!A47:D727,4,FALSE)</f>
        <v> 1..1</v>
      </c>
      <c r="C47" s="43"/>
      <c r="D47" s="31"/>
      <c r="E47" s="285" t="s">
        <v>215</v>
      </c>
      <c r="F47" s="286"/>
      <c r="G47" s="291" t="s">
        <v>1812</v>
      </c>
      <c r="H47" s="292"/>
      <c r="I47" s="93" t="str">
        <f>IF(VLOOKUP($A47,'FE - Flux 2 - UBL'!$A47:$R922,11,FALSE)=0,"",VLOOKUP($A47,'FE - Flux 2 - UBL'!$A47:$R922,11,FALSE))</f>
        <v> IDENTIFIER</v>
      </c>
      <c r="J47" s="93">
        <f>IF(VLOOKUP($A47,'FE - Flux 2 - UBL'!$A47:$R922,12,FALSE)=0,"",VLOOKUP($A47,'FE - Flux 2 - UBL'!$A47:$R922,12,FALSE))</f>
        <v>4</v>
      </c>
      <c r="K47" s="91" t="str">
        <f>IF(VLOOKUP($A47,'FE - Flux 2 - UBL'!$A47:$R922,13,FALSE)=0,"",VLOOKUP($A47,'FE - Flux 2 - UBL'!$A47:$R922,13,FALSE))</f>
        <v> ISO6523 (ICD)</v>
      </c>
      <c r="L47" s="93" t="str">
        <f>IF(VLOOKUP($A47,'FE - Flux 2 - UBL'!$A47:$R922,14,FALSE)=0,"",VLOOKUP($A47,'FE - Flux 2 - UBL'!$A47:$R922,14,FALSE))</f>
        <v> Value = 0002 for a SIREN</v>
      </c>
      <c r="M47" s="108" t="str">
        <f>IF(VLOOKUP($A47,'FE - Flux 2 - UBL'!$A47:$R922,15,FALSE)=0,"",VLOOKUP($A47,'FE - Flux 2 - UBL'!$A47:$R922,15,FALSE))</f>
        <v/>
      </c>
      <c r="N47" s="92" t="str">
        <f>IF(VLOOKUP($A47,'FE - Flux 2 - UBL'!$A47:$R922,16,FALSE)=0,"",VLOOKUP($A47,'FE - Flux 2 - UBL'!$A47:$R922,16,FALSE))</f>
        <v/>
      </c>
      <c r="O47" s="91" t="str">
        <f>IF(VLOOKUP($A47,'FE - Flux 2 - UBL'!$A47:$T922,17,FALSE)=0,"",VLOOKUP($A47,'FE - Flux 2 - UBL'!$A47:$T922,17,FALSE))</f>
        <v> G6.08</v>
      </c>
      <c r="P47" s="91" t="str">
        <f>IF(VLOOKUP($A47,'FE - Flux 2 - UBL'!$A47:$T922,18,FALSE)=0,"",VLOOKUP($A47,'FE - Flux 2 - UBL'!$A47:$T922,18,FALSE))</f>
        <v/>
      </c>
      <c r="Q47" s="91" t="str">
        <f>IF(VLOOKUP($A47,'FE - Flux 2 - UBL'!$A47:$T922,19,FALSE)=0,"",VLOOKUP($A47,'FE - Flux 2 - UBL'!$A47:$T922,19,FALSE))</f>
        <v/>
      </c>
      <c r="R47" s="95" t="str">
        <f>IF(VLOOKUP($A47,'FE - Flux 2 - UBL'!$A47:$T922,20,FALSE)=0,"",VLOOKUP($A47,'FE - Flux 2 - UBL'!$A47:$T922,20,FALSE))</f>
        <v/>
      </c>
    </row>
    <row r="48" spans="1:18" ht="56">
      <c r="A48" s="97" t="s">
        <v>339</v>
      </c>
      <c r="B48" s="91" t="str">
        <f>VLOOKUP(A48,'FE - Flux 2 - UBL'!A48:D728,4,FALSE)</f>
        <v> 0..1</v>
      </c>
      <c r="C48" s="26"/>
      <c r="D48" s="137" t="s">
        <v>340</v>
      </c>
      <c r="E48" s="99"/>
      <c r="F48" s="133"/>
      <c r="G48" s="291" t="s">
        <v>1813</v>
      </c>
      <c r="H48" s="292"/>
      <c r="I48" s="93" t="str">
        <f>IF(VLOOKUP($A48,'FE - Flux 2 - UBL'!$A48:$R923,11,FALSE)=0,"",VLOOKUP($A48,'FE - Flux 2 - UBL'!$A48:$R923,11,FALSE))</f>
        <v> IDENTIFIER</v>
      </c>
      <c r="J48" s="93">
        <f>IF(VLOOKUP($A48,'FE - Flux 2 - UBL'!$A48:$R923,12,FALSE)=0,"",VLOOKUP($A48,'FE - Flux 2 - UBL'!$A48:$R923,12,FALSE))</f>
        <v>15</v>
      </c>
      <c r="K48" s="91" t="str">
        <f>IF(VLOOKUP($A48,'FE - Flux 2 - UBL'!$A48:$R923,13,FALSE)=0,"",VLOOKUP($A48,'FE - Flux 2 - UBL'!$A48:$R923,13,FALSE))</f>
        <v/>
      </c>
      <c r="L48" s="93" t="str">
        <f>IF(VLOOKUP($A48,'FE - Flux 2 - UBL'!$A48:$R923,14,FALSE)=0,"",VLOOKUP($A48,'FE - Flux 2 - UBL'!$A48:$R923,14,FALSE))</f>
        <v/>
      </c>
      <c r="M48" s="108" t="str">
        <f>IF(VLOOKUP($A48,'FE - Flux 2 - UBL'!$A48:$R923,15,FALSE)=0,"",VLOOKUP($A48,'FE - Flux 2 - UBL'!$A48:$R923,15,FALSE))</f>
        <v> Seller's VAT ID (also called Seller's VAT Identification Number).</v>
      </c>
      <c r="N48" s="92" t="str">
        <f>IF(VLOOKUP($A48,'FE - Flux 2 - UBL'!$A48:$R923,16,FALSE)=0,"",VLOOKUP($A48,'FE - Flux 2 - UBL'!$A48:$R923,16,FALSE))</f>
        <v> According to Article 215 of Council Directive 2006/112/EC [2], the individual VAT identification number includes a prefix in accordance with ISO 3166-1 alpha-2 to identify the Member State by which it was awarded. However, Greece is allowed to use the prefix "EL".</v>
      </c>
      <c r="O48" s="91" t="str">
        <f>IF(VLOOKUP($A48,'FE - Flux 2 - UBL'!$A48:$T923,17,FALSE)=0,"",VLOOKUP($A48,'FE - Flux 2 - UBL'!$A48:$T923,17,FALSE))</f>
        <v> G1.47 G6.11</v>
      </c>
      <c r="P48" s="91" t="str">
        <f>IF(VLOOKUP($A48,'FE - Flux 2 - UBL'!$A48:$T923,18,FALSE)=0,"",VLOOKUP($A48,'FE - Flux 2 - UBL'!$A48:$T923,18,FALSE))</f>
        <v/>
      </c>
      <c r="Q48" s="91" t="str">
        <f>IF(VLOOKUP($A48,'FE - Flux 2 - UBL'!$A48:$T923,19,FALSE)=0,"",VLOOKUP($A48,'FE - Flux 2 - UBL'!$A48:$T923,19,FALSE))</f>
        <v> BR-CO-9 BR-CO-26</v>
      </c>
      <c r="R48" s="95" t="str">
        <f>IF(VLOOKUP($A48,'FE - Flux 2 - UBL'!$A48:$T923,20,FALSE)=0,"",VLOOKUP($A48,'FE - Flux 2 - UBL'!$A48:$T923,20,FALSE))</f>
        <v/>
      </c>
    </row>
    <row r="49" spans="1:18" ht="45" customHeight="1">
      <c r="A49" s="97" t="s">
        <v>346</v>
      </c>
      <c r="B49" s="91" t="str">
        <f>VLOOKUP(A49,'FE - Flux 2 - UBL'!A49:D729,4,FALSE)</f>
        <v> 1..1</v>
      </c>
      <c r="C49" s="28"/>
      <c r="D49" s="31"/>
      <c r="E49" s="135" t="s">
        <v>347</v>
      </c>
      <c r="F49" s="207"/>
      <c r="G49" s="291" t="s">
        <v>1814</v>
      </c>
      <c r="H49" s="292"/>
      <c r="I49" s="93" t="str">
        <f>IF(VLOOKUP($A49,'FE - Flux 2 - UBL'!$A49:$R924,11,FALSE)=0,"",VLOOKUP($A49,'FE - Flux 2 - UBL'!$A49:$R924,11,FALSE))</f>
        <v> CODED</v>
      </c>
      <c r="J49" s="93">
        <f>IF(VLOOKUP($A49,'FE - Flux 2 - UBL'!$A49:$R924,12,FALSE)=0,"",VLOOKUP($A49,'FE - Flux 2 - UBL'!$A49:$R924,12,FALSE))</f>
        <v>3</v>
      </c>
      <c r="K49" s="91" t="str">
        <f>IF(VLOOKUP($A49,'FE - Flux 2 - UBL'!$A49:$R924,13,FALSE)=0,"",VLOOKUP($A49,'FE - Flux 2 - UBL'!$A49:$R924,13,FALSE))</f>
        <v> Value = VAT (UBL) Value = VA (CII)</v>
      </c>
      <c r="L49" s="93" t="str">
        <f>IF(VLOOKUP($A49,'FE - Flux 2 - UBL'!$A49:$R924,14,FALSE)=0,"",VLOOKUP($A49,'FE - Flux 2 - UBL'!$A49:$R924,14,FALSE))</f>
        <v/>
      </c>
      <c r="M49" s="108" t="str">
        <f>IF(VLOOKUP($A49,'FE - Flux 2 - UBL'!$A49:$R924,15,FALSE)=0,"",VLOOKUP($A49,'FE - Flux 2 - UBL'!$A49:$R924,15,FALSE))</f>
        <v/>
      </c>
      <c r="N49" s="92" t="str">
        <f>IF(VLOOKUP($A49,'FE - Flux 2 - UBL'!$A49:$R924,16,FALSE)=0,"",VLOOKUP($A49,'FE - Flux 2 - UBL'!$A49:$R924,16,FALSE))</f>
        <v/>
      </c>
      <c r="O49" s="91" t="str">
        <f>IF(VLOOKUP($A49,'FE - Flux 2 - UBL'!$A49:$T924,17,FALSE)=0,"",VLOOKUP($A49,'FE - Flux 2 - UBL'!$A49:$T924,17,FALSE))</f>
        <v> G6.11</v>
      </c>
      <c r="P49" s="91" t="str">
        <f>IF(VLOOKUP($A49,'FE - Flux 2 - UBL'!$A49:$T924,18,FALSE)=0,"",VLOOKUP($A49,'FE - Flux 2 - UBL'!$A49:$T924,18,FALSE))</f>
        <v/>
      </c>
      <c r="Q49" s="91" t="str">
        <f>IF(VLOOKUP($A49,'FE - Flux 2 - UBL'!$A49:$T924,19,FALSE)=0,"",VLOOKUP($A49,'FE - Flux 2 - UBL'!$A49:$T924,19,FALSE))</f>
        <v/>
      </c>
      <c r="R49" s="95" t="str">
        <f>IF(VLOOKUP($A49,'FE - Flux 2 - UBL'!$A49:$T924,20,FALSE)=0,"",VLOOKUP($A49,'FE - Flux 2 - UBL'!$A49:$T924,20,FALSE))</f>
        <v/>
      </c>
    </row>
    <row r="50" spans="1:18" ht="70">
      <c r="A50" s="97" t="s">
        <v>350</v>
      </c>
      <c r="B50" s="91" t="str">
        <f>VLOOKUP(A50,'FE - Flux 2 - UBL'!A50:D730,4,FALSE)</f>
        <v> 0..1</v>
      </c>
      <c r="C50" s="28"/>
      <c r="D50" s="137" t="s">
        <v>351</v>
      </c>
      <c r="E50" s="32"/>
      <c r="F50" s="32"/>
      <c r="G50" s="291" t="s">
        <v>1813</v>
      </c>
      <c r="H50" s="292"/>
      <c r="I50" s="93" t="str">
        <f>IF(VLOOKUP($A50,'FE - Flux 2 - UBL'!$A50:$R925,11,FALSE)=0,"",VLOOKUP($A50,'FE - Flux 2 - UBL'!$A50:$R925,11,FALSE))</f>
        <v> IDENTIFIER</v>
      </c>
      <c r="J50" s="93">
        <f>IF(VLOOKUP($A50,'FE - Flux 2 - UBL'!$A50:$R925,12,FALSE)=0,"",VLOOKUP($A50,'FE - Flux 2 - UBL'!$A50:$R925,12,FALSE))</f>
        <v>100</v>
      </c>
      <c r="K50" s="91" t="str">
        <f>IF(VLOOKUP($A50,'FE - Flux 2 - UBL'!$A50:$R925,13,FALSE)=0,"",VLOOKUP($A50,'FE - Flux 2 - UBL'!$A50:$R925,13,FALSE))</f>
        <v/>
      </c>
      <c r="L50" s="93" t="str">
        <f>IF(VLOOKUP($A50,'FE - Flux 2 - UBL'!$A50:$R925,14,FALSE)=0,"",VLOOKUP($A50,'FE - Flux 2 - UBL'!$A50:$R925,14,FALSE))</f>
        <v>This data is not generally used in France</v>
      </c>
      <c r="M50" s="108" t="str">
        <f>IF(VLOOKUP($A50,'FE - Flux 2 - UBL'!$A50:$R925,15,FALSE)=0,"",VLOOKUP($A50,'FE - Flux 2 - UBL'!$A50:$R925,15,FALSE))</f>
        <v> Reference allowing the Seller to indicate that he is registered with the tax administration. For France, this data does not allow the intra-community VAT number to be conveyed</v>
      </c>
      <c r="N50" s="92" t="str">
        <f>IF(VLOOKUP($A50,'FE - Flux 2 - UBL'!$A50:$R925,16,FALSE)=0,"",VLOOKUP($A50,'FE - Flux 2 - UBL'!$A50:$R925,16,FALSE))</f>
        <v> This information may have an impact on how the Buyer makes payment (in particular with regard to social security contributions). For example, in some countries, if the Seller is not registered as a taxable entity, the Buyer is required to withhold the tax amount and pay it on behalf of the Seller.</v>
      </c>
      <c r="O50" s="91" t="str">
        <f>IF(VLOOKUP($A50,'FE - Flux 2 - UBL'!$A50:$T925,17,FALSE)=0,"",VLOOKUP($A50,'FE - Flux 2 - UBL'!$A50:$T925,17,FALSE))</f>
        <v/>
      </c>
      <c r="P50" s="91" t="str">
        <f>IF(VLOOKUP($A50,'FE - Flux 2 - UBL'!$A50:$T925,18,FALSE)=0,"",VLOOKUP($A50,'FE - Flux 2 - UBL'!$A50:$T925,18,FALSE))</f>
        <v/>
      </c>
      <c r="Q50" s="91" t="str">
        <f>IF(VLOOKUP($A50,'FE - Flux 2 - UBL'!$A50:$T925,19,FALSE)=0,"",VLOOKUP($A50,'FE - Flux 2 - UBL'!$A50:$T925,19,FALSE))</f>
        <v/>
      </c>
      <c r="R50" s="95" t="str">
        <f>IF(VLOOKUP($A50,'FE - Flux 2 - UBL'!$A50:$T925,20,FALSE)=0,"",VLOOKUP($A50,'FE - Flux 2 - UBL'!$A50:$T925,20,FALSE))</f>
        <v/>
      </c>
    </row>
    <row r="51" spans="1:18" ht="45.75" customHeight="1">
      <c r="A51" s="97" t="s">
        <v>355</v>
      </c>
      <c r="B51" s="91" t="str">
        <f>VLOOKUP(A51,'FE - Flux 2 - UBL'!A51:D731,4,FALSE)</f>
        <v> 1..1</v>
      </c>
      <c r="C51" s="28"/>
      <c r="D51" s="31"/>
      <c r="E51" s="135" t="s">
        <v>356</v>
      </c>
      <c r="F51" s="207"/>
      <c r="G51" s="291" t="s">
        <v>1815</v>
      </c>
      <c r="H51" s="292"/>
      <c r="I51" s="93" t="str">
        <f>IF(VLOOKUP($A51,'FE - Flux 2 - UBL'!$A51:$R926,11,FALSE)=0,"",VLOOKUP($A51,'FE - Flux 2 - UBL'!$A51:$R926,11,FALSE))</f>
        <v> CODED</v>
      </c>
      <c r="J51" s="93">
        <f>IF(VLOOKUP($A51,'FE - Flux 2 - UBL'!$A51:$R926,12,FALSE)=0,"",VLOOKUP($A51,'FE - Flux 2 - UBL'!$A51:$R926,12,FALSE))</f>
        <v>4</v>
      </c>
      <c r="K51" s="91" t="str">
        <f>IF(VLOOKUP($A51,'FE - Flux 2 - UBL'!$A51:$R926,13,FALSE)=0,"",VLOOKUP($A51,'FE - Flux 2 - UBL'!$A51:$R926,13,FALSE))</f>
        <v> Value = LOC (UBL) Value = FC (CII)</v>
      </c>
      <c r="L51" s="93" t="str">
        <f>IF(VLOOKUP($A51,'FE - Flux 2 - UBL'!$A51:$R926,14,FALSE)=0,"",VLOOKUP($A51,'FE - Flux 2 - UBL'!$A51:$R926,14,FALSE))</f>
        <v/>
      </c>
      <c r="M51" s="108" t="str">
        <f>IF(VLOOKUP($A51,'FE - Flux 2 - UBL'!$A51:$R926,15,FALSE)=0,"",VLOOKUP($A51,'FE - Flux 2 - UBL'!$A51:$R926,15,FALSE))</f>
        <v/>
      </c>
      <c r="N51" s="92" t="str">
        <f>IF(VLOOKUP($A51,'FE - Flux 2 - UBL'!$A51:$R926,16,FALSE)=0,"",VLOOKUP($A51,'FE - Flux 2 - UBL'!$A51:$R926,16,FALSE))</f>
        <v/>
      </c>
      <c r="O51" s="91" t="str">
        <f>IF(VLOOKUP($A51,'FE - Flux 2 - UBL'!$A51:$T926,17,FALSE)=0,"",VLOOKUP($A51,'FE - Flux 2 - UBL'!$A51:$T926,17,FALSE))</f>
        <v/>
      </c>
      <c r="P51" s="91" t="str">
        <f>IF(VLOOKUP($A51,'FE - Flux 2 - UBL'!$A51:$T926,18,FALSE)=0,"",VLOOKUP($A51,'FE - Flux 2 - UBL'!$A51:$T926,18,FALSE))</f>
        <v/>
      </c>
      <c r="Q51" s="91" t="str">
        <f>IF(VLOOKUP($A51,'FE - Flux 2 - UBL'!$A51:$T926,19,FALSE)=0,"",VLOOKUP($A51,'FE - Flux 2 - UBL'!$A51:$T926,19,FALSE))</f>
        <v/>
      </c>
      <c r="R51" s="95" t="str">
        <f>IF(VLOOKUP($A51,'FE - Flux 2 - UBL'!$A51:$T926,20,FALSE)=0,"",VLOOKUP($A51,'FE - Flux 2 - UBL'!$A51:$T926,20,FALSE))</f>
        <v/>
      </c>
    </row>
    <row r="52" spans="1:18" ht="41.15" customHeight="1">
      <c r="A52" s="97" t="s">
        <v>359</v>
      </c>
      <c r="B52" s="91" t="str">
        <f>VLOOKUP(A52,'FE - Flux 2 - UBL'!A52:D732,4,FALSE)</f>
        <v> 0..1</v>
      </c>
      <c r="C52" s="28"/>
      <c r="D52" s="99" t="s">
        <v>360</v>
      </c>
      <c r="E52" s="32"/>
      <c r="F52" s="32"/>
      <c r="G52" s="291" t="s">
        <v>1816</v>
      </c>
      <c r="H52" s="292"/>
      <c r="I52" s="93" t="str">
        <f>IF(VLOOKUP($A52,'FE - Flux 2 - UBL'!$A52:$R927,11,FALSE)=0,"",VLOOKUP($A52,'FE - Flux 2 - UBL'!$A52:$R927,11,FALSE))</f>
        <v> TEXT</v>
      </c>
      <c r="J52" s="93">
        <f>IF(VLOOKUP($A52,'FE - Flux 2 - UBL'!$A52:$R927,12,FALSE)=0,"",VLOOKUP($A52,'FE - Flux 2 - UBL'!$A52:$R927,12,FALSE))</f>
        <v>1024</v>
      </c>
      <c r="K52" s="91" t="str">
        <f>IF(VLOOKUP($A52,'FE - Flux 2 - UBL'!$A52:$R927,13,FALSE)=0,"",VLOOKUP($A52,'FE - Flux 2 - UBL'!$A52:$R927,13,FALSE))</f>
        <v/>
      </c>
      <c r="L52" s="93" t="str">
        <f>IF(VLOOKUP($A52,'FE - Flux 2 - UBL'!$A52:$R927,14,FALSE)=0,"",VLOOKUP($A52,'FE - Flux 2 - UBL'!$A52:$R927,14,FALSE))</f>
        <v/>
      </c>
      <c r="M52" s="108" t="str">
        <f>IF(VLOOKUP($A52,'FE - Flux 2 - UBL'!$A52:$R927,15,FALSE)=0,"",VLOOKUP($A52,'FE - Flux 2 - UBL'!$A52:$R927,15,FALSE))</f>
        <v> Additional legal information about the Seller.</v>
      </c>
      <c r="N52" s="92" t="str">
        <f>IF(VLOOKUP($A52,'FE - Flux 2 - UBL'!$A52:$R927,16,FALSE)=0,"",VLOOKUP($A52,'FE - Flux 2 - UBL'!$A52:$R927,16,FALSE))</f>
        <v> Example: social capital.</v>
      </c>
      <c r="O52" s="91" t="str">
        <f>IF(VLOOKUP($A52,'FE - Flux 2 - UBL'!$A52:$T927,17,FALSE)=0,"",VLOOKUP($A52,'FE - Flux 2 - UBL'!$A52:$T927,17,FALSE))</f>
        <v> G2.27</v>
      </c>
      <c r="P52" s="91" t="str">
        <f>IF(VLOOKUP($A52,'FE - Flux 2 - UBL'!$A52:$T927,18,FALSE)=0,"",VLOOKUP($A52,'FE - Flux 2 - UBL'!$A52:$T927,18,FALSE))</f>
        <v/>
      </c>
      <c r="Q52" s="91" t="str">
        <f>IF(VLOOKUP($A52,'FE - Flux 2 - UBL'!$A52:$T927,19,FALSE)=0,"",VLOOKUP($A52,'FE - Flux 2 - UBL'!$A52:$T927,19,FALSE))</f>
        <v/>
      </c>
      <c r="R52" s="95" t="str">
        <f>IF(VLOOKUP($A52,'FE - Flux 2 - UBL'!$A52:$T927,20,FALSE)=0,"",VLOOKUP($A52,'FE - Flux 2 - UBL'!$A52:$T927,20,FALSE))</f>
        <v/>
      </c>
    </row>
    <row r="53" spans="1:18" ht="30" customHeight="1">
      <c r="A53" s="97" t="s">
        <v>365</v>
      </c>
      <c r="B53" s="91" t="str">
        <f>VLOOKUP(A53,'FE - Flux 2 - UBL'!A53:D733,4,FALSE)</f>
        <v> 0..1</v>
      </c>
      <c r="C53" s="28"/>
      <c r="D53" s="137" t="s">
        <v>366</v>
      </c>
      <c r="E53" s="32"/>
      <c r="F53" s="32"/>
      <c r="G53" s="291" t="s">
        <v>1817</v>
      </c>
      <c r="H53" s="292"/>
      <c r="I53" s="93" t="str">
        <f>IF(VLOOKUP($A53,'FE - Flux 2 - UBL'!$A53:$R928,11,FALSE)=0,"",VLOOKUP($A53,'FE - Flux 2 - UBL'!$A53:$R928,11,FALSE))</f>
        <v> IDENTIFIER</v>
      </c>
      <c r="J53" s="93">
        <f>IF(VLOOKUP($A53,'FE - Flux 2 - UBL'!$A53:$R928,12,FALSE)=0,"",VLOOKUP($A53,'FE - Flux 2 - UBL'!$A53:$R928,12,FALSE))</f>
        <v>50</v>
      </c>
      <c r="K53" s="91" t="str">
        <f>IF(VLOOKUP($A53,'FE - Flux 2 - UBL'!$A53:$R928,13,FALSE)=0,"",VLOOKUP($A53,'FE - Flux 2 - UBL'!$A53:$R928,13,FALSE))</f>
        <v/>
      </c>
      <c r="L53" s="93" t="str">
        <f>IF(VLOOKUP($A53,'FE - Flux 2 - UBL'!$A53:$R928,14,FALSE)=0,"",VLOOKUP($A53,'FE - Flux 2 - UBL'!$A53:$R928,14,FALSE))</f>
        <v/>
      </c>
      <c r="M53" s="108" t="str">
        <f>IF(VLOOKUP($A53,'FE - Flux 2 - UBL'!$A53:$R928,15,FALSE)=0,"",VLOOKUP($A53,'FE - Flux 2 - UBL'!$A53:$R928,15,FALSE))</f>
        <v>Identifies the Seller's email address to which a commercial document can be sent.</v>
      </c>
      <c r="N53" s="92" t="str">
        <f>IF(VLOOKUP($A53,'FE - Flux 2 - UBL'!$A53:$R928,16,FALSE)=0,"",VLOOKUP($A53,'FE - Flux 2 - UBL'!$A53:$R928,16,FALSE))</f>
        <v/>
      </c>
      <c r="O53" s="91" t="str">
        <f>IF(VLOOKUP($A53,'FE - Flux 2 - UBL'!$A53:$T928,17,FALSE)=0,"",VLOOKUP($A53,'FE - Flux 2 - UBL'!$A53:$T928,17,FALSE))</f>
        <v/>
      </c>
      <c r="P53" s="91" t="str">
        <f>IF(VLOOKUP($A53,'FE - Flux 2 - UBL'!$A53:$T928,18,FALSE)=0,"",VLOOKUP($A53,'FE - Flux 2 - UBL'!$A53:$T928,18,FALSE))</f>
        <v/>
      </c>
      <c r="Q53" s="91" t="str">
        <f>IF(VLOOKUP($A53,'FE - Flux 2 - UBL'!$A53:$T928,19,FALSE)=0,"",VLOOKUP($A53,'FE - Flux 2 - UBL'!$A53:$T928,19,FALSE))</f>
        <v> BR-62</v>
      </c>
      <c r="R53" s="95" t="str">
        <f>IF(VLOOKUP($A53,'FE - Flux 2 - UBL'!$A53:$T928,20,FALSE)=0,"",VLOOKUP($A53,'FE - Flux 2 - UBL'!$A53:$T928,20,FALSE))</f>
        <v/>
      </c>
    </row>
    <row r="54" spans="1:18" ht="29.25" customHeight="1">
      <c r="A54" s="97" t="s">
        <v>370</v>
      </c>
      <c r="B54" s="91" t="str">
        <f>VLOOKUP(A54,'FE - Flux 2 - UBL'!A54:D734,4,FALSE)</f>
        <v> 1..1</v>
      </c>
      <c r="C54" s="28"/>
      <c r="D54" s="33"/>
      <c r="E54" s="135" t="s">
        <v>215</v>
      </c>
      <c r="F54" s="135"/>
      <c r="G54" s="291" t="s">
        <v>1818</v>
      </c>
      <c r="H54" s="292"/>
      <c r="I54" s="93" t="str">
        <f>IF(VLOOKUP($A54,'FE - Flux 2 - UBL'!$A54:$R929,11,FALSE)=0,"",VLOOKUP($A54,'FE - Flux 2 - UBL'!$A54:$R929,11,FALSE))</f>
        <v> IDENTIFIER</v>
      </c>
      <c r="J54" s="93">
        <f>IF(VLOOKUP($A54,'FE - Flux 2 - UBL'!$A54:$R929,12,FALSE)=0,"",VLOOKUP($A54,'FE - Flux 2 - UBL'!$A54:$R929,12,FALSE))</f>
        <v>4</v>
      </c>
      <c r="K54" s="91" t="str">
        <f>IF(VLOOKUP($A54,'FE - Flux 2 - UBL'!$A54:$R929,13,FALSE)=0,"",VLOOKUP($A54,'FE - Flux 2 - UBL'!$A54:$R929,13,FALSE))</f>
        <v> EN16931 Codelists</v>
      </c>
      <c r="L54" s="93" t="str">
        <f>IF(VLOOKUP($A54,'FE - Flux 2 - UBL'!$A54:$R929,14,FALSE)=0,"",VLOOKUP($A54,'FE - Flux 2 - UBL'!$A54:$R929,14,FALSE))</f>
        <v/>
      </c>
      <c r="M54" s="108" t="str">
        <f>IF(VLOOKUP($A54,'FE - Flux 2 - UBL'!$A54:$R929,15,FALSE)=0,"",VLOOKUP($A54,'FE - Flux 2 - UBL'!$A54:$R929,15,FALSE))</f>
        <v> Identifies the Seller's email address to which a commercial document can be sent.</v>
      </c>
      <c r="N54" s="92" t="str">
        <f>IF(VLOOKUP($A54,'FE - Flux 2 - UBL'!$A54:$R929,16,FALSE)=0,"",VLOOKUP($A54,'FE - Flux 2 - UBL'!$A54:$R929,16,FALSE))</f>
        <v> Seller Email ID Scheme Identifier</v>
      </c>
      <c r="O54" s="91" t="str">
        <f>IF(VLOOKUP($A54,'FE - Flux 2 - UBL'!$A54:$T929,17,FALSE)=0,"",VLOOKUP($A54,'FE - Flux 2 - UBL'!$A54:$T929,17,FALSE))</f>
        <v/>
      </c>
      <c r="P54" s="91" t="str">
        <f>IF(VLOOKUP($A54,'FE - Flux 2 - UBL'!$A54:$T929,18,FALSE)=0,"",VLOOKUP($A54,'FE - Flux 2 - UBL'!$A54:$T929,18,FALSE))</f>
        <v/>
      </c>
      <c r="Q54" s="91" t="str">
        <f>IF(VLOOKUP($A54,'FE - Flux 2 - UBL'!$A54:$T929,19,FALSE)=0,"",VLOOKUP($A54,'FE - Flux 2 - UBL'!$A54:$T929,19,FALSE))</f>
        <v/>
      </c>
      <c r="R54" s="95" t="str">
        <f>IF(VLOOKUP($A54,'FE - Flux 2 - UBL'!$A54:$T929,20,FALSE)=0,"",VLOOKUP($A54,'FE - Flux 2 - UBL'!$A54:$T929,20,FALSE))</f>
        <v/>
      </c>
    </row>
    <row r="55" spans="1:18" ht="28">
      <c r="A55" s="97" t="s">
        <v>374</v>
      </c>
      <c r="B55" s="91" t="str">
        <f>VLOOKUP(A55,'FE - Flux 2 - UBL'!A55:D735,4,FALSE)</f>
        <v> 1..1</v>
      </c>
      <c r="C55" s="26"/>
      <c r="D55" s="30" t="s">
        <v>375</v>
      </c>
      <c r="E55" s="99"/>
      <c r="F55" s="99"/>
      <c r="G55" s="291" t="s">
        <v>1819</v>
      </c>
      <c r="H55" s="292"/>
      <c r="I55" s="93" t="str">
        <f>IF(VLOOKUP($A55,'FE - Flux 2 - UBL'!$A55:$R930,11,FALSE)=0,"",VLOOKUP($A55,'FE - Flux 2 - UBL'!$A55:$R930,11,FALSE))</f>
        <v/>
      </c>
      <c r="J55" s="93" t="str">
        <f>IF(VLOOKUP($A55,'FE - Flux 2 - UBL'!$A55:$R930,12,FALSE)=0,"",VLOOKUP($A55,'FE - Flux 2 - UBL'!$A55:$R930,12,FALSE))</f>
        <v/>
      </c>
      <c r="K55" s="91" t="str">
        <f>IF(VLOOKUP($A55,'FE - Flux 2 - UBL'!$A55:$R930,13,FALSE)=0,"",VLOOKUP($A55,'FE - Flux 2 - UBL'!$A55:$R930,13,FALSE))</f>
        <v/>
      </c>
      <c r="L55" s="93" t="str">
        <f>IF(VLOOKUP($A55,'FE - Flux 2 - UBL'!$A55:$R930,14,FALSE)=0,"",VLOOKUP($A55,'FE - Flux 2 - UBL'!$A55:$R930,14,FALSE))</f>
        <v/>
      </c>
      <c r="M55" s="108" t="str">
        <f>IF(VLOOKUP($A55,'FE - Flux 2 - UBL'!$A55:$R930,15,FALSE)=0,"",VLOOKUP($A55,'FE - Flux 2 - UBL'!$A55:$R930,15,FALSE))</f>
        <v> Group of business terms providing information on the Seller's address.</v>
      </c>
      <c r="N55" s="92" t="str">
        <f>IF(VLOOKUP($A55,'FE - Flux 2 - UBL'!$A55:$R930,16,FALSE)=0,"",VLOOKUP($A55,'FE - Flux 2 - UBL'!$A55:$R930,16,FALSE))</f>
        <v> Relevant elements of the address must be completed to comply with legal requirements.</v>
      </c>
      <c r="O55" s="91" t="str">
        <f>IF(VLOOKUP($A55,'FE - Flux 2 - UBL'!$A55:$T930,17,FALSE)=0,"",VLOOKUP($A55,'FE - Flux 2 - UBL'!$A55:$T930,17,FALSE))</f>
        <v> G6.08</v>
      </c>
      <c r="P55" s="91" t="str">
        <f>IF(VLOOKUP($A55,'FE - Flux 2 - UBL'!$A55:$T930,18,FALSE)=0,"",VLOOKUP($A55,'FE - Flux 2 - UBL'!$A55:$T930,18,FALSE))</f>
        <v/>
      </c>
      <c r="Q55" s="91" t="str">
        <f>IF(VLOOKUP($A55,'FE - Flux 2 - UBL'!$A55:$T930,19,FALSE)=0,"",VLOOKUP($A55,'FE - Flux 2 - UBL'!$A55:$T930,19,FALSE))</f>
        <v> BR-8</v>
      </c>
      <c r="R55" s="95" t="str">
        <f>IF(VLOOKUP($A55,'FE - Flux 2 - UBL'!$A55:$T930,20,FALSE)=0,"",VLOOKUP($A55,'FE - Flux 2 - UBL'!$A55:$T930,20,FALSE))</f>
        <v/>
      </c>
    </row>
    <row r="56" spans="1:18" ht="31.5" customHeight="1">
      <c r="A56" s="109" t="s">
        <v>380</v>
      </c>
      <c r="B56" s="91" t="str">
        <f>VLOOKUP(A56,'FE - Flux 2 - UBL'!A56:D736,4,FALSE)</f>
        <v> 0..1</v>
      </c>
      <c r="C56" s="26"/>
      <c r="D56" s="34"/>
      <c r="E56" s="147" t="s">
        <v>381</v>
      </c>
      <c r="F56" s="207"/>
      <c r="G56" s="291" t="s">
        <v>1820</v>
      </c>
      <c r="H56" s="292"/>
      <c r="I56" s="93" t="str">
        <f>IF(VLOOKUP($A56,'FE - Flux 2 - UBL'!$A56:$R931,11,FALSE)=0,"",VLOOKUP($A56,'FE - Flux 2 - UBL'!$A56:$R931,11,FALSE))</f>
        <v> TEXT</v>
      </c>
      <c r="J56" s="93">
        <f>IF(VLOOKUP($A56,'FE - Flux 2 - UBL'!$A56:$R931,12,FALSE)=0,"",VLOOKUP($A56,'FE - Flux 2 - UBL'!$A56:$R931,12,FALSE))</f>
        <v>255</v>
      </c>
      <c r="K56" s="91" t="str">
        <f>IF(VLOOKUP($A56,'FE - Flux 2 - UBL'!$A56:$R931,13,FALSE)=0,"",VLOOKUP($A56,'FE - Flux 2 - UBL'!$A56:$R931,13,FALSE))</f>
        <v/>
      </c>
      <c r="L56" s="93" t="str">
        <f>IF(VLOOKUP($A56,'FE - Flux 2 - UBL'!$A56:$R931,14,FALSE)=0,"",VLOOKUP($A56,'FE - Flux 2 - UBL'!$A56:$R931,14,FALSE))</f>
        <v/>
      </c>
      <c r="M56" s="108" t="str">
        <f>IF(VLOOKUP($A56,'FE - Flux 2 - UBL'!$A56:$R931,15,FALSE)=0,"",VLOOKUP($A56,'FE - Flux 2 - UBL'!$A56:$R931,15,FALSE))</f>
        <v> Main line of an address.</v>
      </c>
      <c r="N56" s="92" t="str">
        <f>IF(VLOOKUP($A56,'FE - Flux 2 - UBL'!$A56:$R931,16,FALSE)=0,"",VLOOKUP($A56,'FE - Flux 2 - UBL'!$A56:$R931,16,FALSE))</f>
        <v> Usually the name and number of the street or post office box.</v>
      </c>
      <c r="O56" s="91" t="str">
        <f>IF(VLOOKUP($A56,'FE - Flux 2 - UBL'!$A56:$T931,17,FALSE)=0,"",VLOOKUP($A56,'FE - Flux 2 - UBL'!$A56:$T931,17,FALSE))</f>
        <v/>
      </c>
      <c r="P56" s="91" t="str">
        <f>IF(VLOOKUP($A56,'FE - Flux 2 - UBL'!$A56:$T931,18,FALSE)=0,"",VLOOKUP($A56,'FE - Flux 2 - UBL'!$A56:$T931,18,FALSE))</f>
        <v/>
      </c>
      <c r="Q56" s="91" t="str">
        <f>IF(VLOOKUP($A56,'FE - Flux 2 - UBL'!$A56:$T931,19,FALSE)=0,"",VLOOKUP($A56,'FE - Flux 2 - UBL'!$A56:$T931,19,FALSE))</f>
        <v/>
      </c>
      <c r="R56" s="95" t="str">
        <f>IF(VLOOKUP($A56,'FE - Flux 2 - UBL'!$A56:$T931,20,FALSE)=0,"",VLOOKUP($A56,'FE - Flux 2 - UBL'!$A56:$T931,20,FALSE))</f>
        <v/>
      </c>
    </row>
    <row r="57" spans="1:18" ht="31.5" customHeight="1">
      <c r="A57" s="109" t="s">
        <v>385</v>
      </c>
      <c r="B57" s="91" t="str">
        <f>VLOOKUP(A57,'FE - Flux 2 - UBL'!A57:D737,4,FALSE)</f>
        <v> 0..1</v>
      </c>
      <c r="C57" s="26"/>
      <c r="D57" s="34"/>
      <c r="E57" s="147" t="s">
        <v>386</v>
      </c>
      <c r="F57" s="207"/>
      <c r="G57" s="291" t="s">
        <v>1821</v>
      </c>
      <c r="H57" s="292"/>
      <c r="I57" s="93" t="str">
        <f>IF(VLOOKUP($A57,'FE - Flux 2 - UBL'!$A57:$R932,11,FALSE)=0,"",VLOOKUP($A57,'FE - Flux 2 - UBL'!$A57:$R932,11,FALSE))</f>
        <v> TEXT</v>
      </c>
      <c r="J57" s="93">
        <f>IF(VLOOKUP($A57,'FE - Flux 2 - UBL'!$A57:$R932,12,FALSE)=0,"",VLOOKUP($A57,'FE - Flux 2 - UBL'!$A57:$R932,12,FALSE))</f>
        <v>255</v>
      </c>
      <c r="K57" s="91" t="str">
        <f>IF(VLOOKUP($A57,'FE - Flux 2 - UBL'!$A57:$R932,13,FALSE)=0,"",VLOOKUP($A57,'FE - Flux 2 - UBL'!$A57:$R932,13,FALSE))</f>
        <v/>
      </c>
      <c r="L57" s="93" t="str">
        <f>IF(VLOOKUP($A57,'FE - Flux 2 - UBL'!$A57:$R932,14,FALSE)=0,"",VLOOKUP($A57,'FE - Flux 2 - UBL'!$A57:$R932,14,FALSE))</f>
        <v/>
      </c>
      <c r="M57" s="108" t="str">
        <f>IF(VLOOKUP($A57,'FE - Flux 2 - UBL'!$A57:$R932,15,FALSE)=0,"",VLOOKUP($A57,'FE - Flux 2 - UBL'!$A57:$R932,15,FALSE))</f>
        <v>Additional line of an address, which can be used to provide details and supplement the main line.</v>
      </c>
      <c r="N57" s="92" t="str">
        <f>IF(VLOOKUP($A57,'FE - Flux 2 - UBL'!$A57:$R932,16,FALSE)=0,"",VLOOKUP($A57,'FE - Flux 2 - UBL'!$A57:$R932,16,FALSE))</f>
        <v/>
      </c>
      <c r="O57" s="91" t="str">
        <f>IF(VLOOKUP($A57,'FE - Flux 2 - UBL'!$A57:$T932,17,FALSE)=0,"",VLOOKUP($A57,'FE - Flux 2 - UBL'!$A57:$T932,17,FALSE))</f>
        <v/>
      </c>
      <c r="P57" s="91" t="str">
        <f>IF(VLOOKUP($A57,'FE - Flux 2 - UBL'!$A57:$T932,18,FALSE)=0,"",VLOOKUP($A57,'FE - Flux 2 - UBL'!$A57:$T932,18,FALSE))</f>
        <v/>
      </c>
      <c r="Q57" s="91" t="str">
        <f>IF(VLOOKUP($A57,'FE - Flux 2 - UBL'!$A57:$T932,19,FALSE)=0,"",VLOOKUP($A57,'FE - Flux 2 - UBL'!$A57:$T932,19,FALSE))</f>
        <v/>
      </c>
      <c r="R57" s="95" t="str">
        <f>IF(VLOOKUP($A57,'FE - Flux 2 - UBL'!$A57:$T932,20,FALSE)=0,"",VLOOKUP($A57,'FE - Flux 2 - UBL'!$A57:$T932,20,FALSE))</f>
        <v/>
      </c>
    </row>
    <row r="58" spans="1:18" ht="31.5" customHeight="1">
      <c r="A58" s="109" t="s">
        <v>389</v>
      </c>
      <c r="B58" s="91" t="str">
        <f>VLOOKUP(A58,'FE - Flux 2 - UBL'!A58:D738,4,FALSE)</f>
        <v> 0..1</v>
      </c>
      <c r="C58" s="26"/>
      <c r="D58" s="34"/>
      <c r="E58" s="147" t="s">
        <v>390</v>
      </c>
      <c r="F58" s="207"/>
      <c r="G58" s="291" t="s">
        <v>1822</v>
      </c>
      <c r="H58" s="292"/>
      <c r="I58" s="93" t="str">
        <f>IF(VLOOKUP($A58,'FE - Flux 2 - UBL'!$A58:$R933,11,FALSE)=0,"",VLOOKUP($A58,'FE - Flux 2 - UBL'!$A58:$R933,11,FALSE))</f>
        <v> TEXT</v>
      </c>
      <c r="J58" s="93">
        <f>IF(VLOOKUP($A58,'FE - Flux 2 - UBL'!$A58:$R933,12,FALSE)=0,"",VLOOKUP($A58,'FE - Flux 2 - UBL'!$A58:$R933,12,FALSE))</f>
        <v>255</v>
      </c>
      <c r="K58" s="91" t="str">
        <f>IF(VLOOKUP($A58,'FE - Flux 2 - UBL'!$A58:$R933,13,FALSE)=0,"",VLOOKUP($A58,'FE - Flux 2 - UBL'!$A58:$R933,13,FALSE))</f>
        <v/>
      </c>
      <c r="L58" s="93" t="str">
        <f>IF(VLOOKUP($A58,'FE - Flux 2 - UBL'!$A58:$R933,14,FALSE)=0,"",VLOOKUP($A58,'FE - Flux 2 - UBL'!$A58:$R933,14,FALSE))</f>
        <v/>
      </c>
      <c r="M58" s="108" t="str">
        <f>IF(VLOOKUP($A58,'FE - Flux 2 - UBL'!$A58:$R933,15,FALSE)=0,"",VLOOKUP($A58,'FE - Flux 2 - UBL'!$A58:$R933,15,FALSE))</f>
        <v> Additional line of an address, which can be used to provide details and supplement the main line.</v>
      </c>
      <c r="N58" s="92" t="str">
        <f>IF(VLOOKUP($A58,'FE - Flux 2 - UBL'!$A58:$R933,16,FALSE)=0,"",VLOOKUP($A58,'FE - Flux 2 - UBL'!$A58:$R933,16,FALSE))</f>
        <v/>
      </c>
      <c r="O58" s="91" t="str">
        <f>IF(VLOOKUP($A58,'FE - Flux 2 - UBL'!$A58:$T933,17,FALSE)=0,"",VLOOKUP($A58,'FE - Flux 2 - UBL'!$A58:$T933,17,FALSE))</f>
        <v/>
      </c>
      <c r="P58" s="91" t="str">
        <f>IF(VLOOKUP($A58,'FE - Flux 2 - UBL'!$A58:$T933,18,FALSE)=0,"",VLOOKUP($A58,'FE - Flux 2 - UBL'!$A58:$T933,18,FALSE))</f>
        <v/>
      </c>
      <c r="Q58" s="91" t="str">
        <f>IF(VLOOKUP($A58,'FE - Flux 2 - UBL'!$A58:$T933,19,FALSE)=0,"",VLOOKUP($A58,'FE - Flux 2 - UBL'!$A58:$T933,19,FALSE))</f>
        <v/>
      </c>
      <c r="R58" s="95" t="str">
        <f>IF(VLOOKUP($A58,'FE - Flux 2 - UBL'!$A58:$T933,20,FALSE)=0,"",VLOOKUP($A58,'FE - Flux 2 - UBL'!$A58:$T933,20,FALSE))</f>
        <v/>
      </c>
    </row>
    <row r="59" spans="1:18" ht="31.5" customHeight="1">
      <c r="A59" s="109" t="s">
        <v>392</v>
      </c>
      <c r="B59" s="91" t="str">
        <f>VLOOKUP(A59,'FE - Flux 2 - UBL'!A59:D739,4,FALSE)</f>
        <v> 0..1</v>
      </c>
      <c r="C59" s="26"/>
      <c r="D59" s="34"/>
      <c r="E59" s="144" t="s">
        <v>393</v>
      </c>
      <c r="F59" s="207"/>
      <c r="G59" s="291" t="s">
        <v>1823</v>
      </c>
      <c r="H59" s="292"/>
      <c r="I59" s="93" t="str">
        <f>IF(VLOOKUP($A59,'FE - Flux 2 - UBL'!$A59:$R934,11,FALSE)=0,"",VLOOKUP($A59,'FE - Flux 2 - UBL'!$A59:$R934,11,FALSE))</f>
        <v> TEXT</v>
      </c>
      <c r="J59" s="93">
        <f>IF(VLOOKUP($A59,'FE - Flux 2 - UBL'!$A59:$R934,12,FALSE)=0,"",VLOOKUP($A59,'FE - Flux 2 - UBL'!$A59:$R934,12,FALSE))</f>
        <v>255</v>
      </c>
      <c r="K59" s="91" t="str">
        <f>IF(VLOOKUP($A59,'FE - Flux 2 - UBL'!$A59:$R934,13,FALSE)=0,"",VLOOKUP($A59,'FE - Flux 2 - UBL'!$A59:$R934,13,FALSE))</f>
        <v/>
      </c>
      <c r="L59" s="93" t="str">
        <f>IF(VLOOKUP($A59,'FE - Flux 2 - UBL'!$A59:$R934,14,FALSE)=0,"",VLOOKUP($A59,'FE - Flux 2 - UBL'!$A59:$R934,14,FALSE))</f>
        <v/>
      </c>
      <c r="M59" s="108" t="str">
        <f>IF(VLOOKUP($A59,'FE - Flux 2 - UBL'!$A59:$R934,15,FALSE)=0,"",VLOOKUP($A59,'FE - Flux 2 - UBL'!$A59:$R934,15,FALSE))</f>
        <v> Common name of the commune, town or village in which the Seller's address is located.</v>
      </c>
      <c r="N59" s="92" t="str">
        <f>IF(VLOOKUP($A59,'FE - Flux 2 - UBL'!$A59:$R934,16,FALSE)=0,"",VLOOKUP($A59,'FE - Flux 2 - UBL'!$A59:$R934,16,FALSE))</f>
        <v/>
      </c>
      <c r="O59" s="91" t="str">
        <f>IF(VLOOKUP($A59,'FE - Flux 2 - UBL'!$A59:$T934,17,FALSE)=0,"",VLOOKUP($A59,'FE - Flux 2 - UBL'!$A59:$T934,17,FALSE))</f>
        <v/>
      </c>
      <c r="P59" s="91" t="str">
        <f>IF(VLOOKUP($A59,'FE - Flux 2 - UBL'!$A59:$T934,18,FALSE)=0,"",VLOOKUP($A59,'FE - Flux 2 - UBL'!$A59:$T934,18,FALSE))</f>
        <v/>
      </c>
      <c r="Q59" s="91" t="str">
        <f>IF(VLOOKUP($A59,'FE - Flux 2 - UBL'!$A59:$T934,19,FALSE)=0,"",VLOOKUP($A59,'FE - Flux 2 - UBL'!$A59:$T934,19,FALSE))</f>
        <v/>
      </c>
      <c r="R59" s="95" t="str">
        <f>IF(VLOOKUP($A59,'FE - Flux 2 - UBL'!$A59:$T934,20,FALSE)=0,"",VLOOKUP($A59,'FE - Flux 2 - UBL'!$A59:$T934,20,FALSE))</f>
        <v/>
      </c>
    </row>
    <row r="60" spans="1:18" ht="31.5" customHeight="1">
      <c r="A60" s="109" t="s">
        <v>396</v>
      </c>
      <c r="B60" s="91" t="str">
        <f>VLOOKUP(A60,'FE - Flux 2 - UBL'!A60:D740,4,FALSE)</f>
        <v> 0..1</v>
      </c>
      <c r="C60" s="26"/>
      <c r="D60" s="34"/>
      <c r="E60" s="147" t="s">
        <v>397</v>
      </c>
      <c r="F60" s="207"/>
      <c r="G60" s="291" t="s">
        <v>1824</v>
      </c>
      <c r="H60" s="292"/>
      <c r="I60" s="93" t="str">
        <f>IF(VLOOKUP($A60,'FE - Flux 2 - UBL'!$A60:$R935,11,FALSE)=0,"",VLOOKUP($A60,'FE - Flux 2 - UBL'!$A60:$R935,11,FALSE))</f>
        <v> TEXT</v>
      </c>
      <c r="J60" s="93">
        <f>IF(VLOOKUP($A60,'FE - Flux 2 - UBL'!$A60:$R935,12,FALSE)=0,"",VLOOKUP($A60,'FE - Flux 2 - UBL'!$A60:$R935,12,FALSE))</f>
        <v>10</v>
      </c>
      <c r="K60" s="91" t="str">
        <f>IF(VLOOKUP($A60,'FE - Flux 2 - UBL'!$A60:$R935,13,FALSE)=0,"",VLOOKUP($A60,'FE - Flux 2 - UBL'!$A60:$R935,13,FALSE))</f>
        <v/>
      </c>
      <c r="L60" s="93" t="str">
        <f>IF(VLOOKUP($A60,'FE - Flux 2 - UBL'!$A60:$R935,14,FALSE)=0,"",VLOOKUP($A60,'FE - Flux 2 - UBL'!$A60:$R935,14,FALSE))</f>
        <v/>
      </c>
      <c r="M60" s="108" t="str">
        <f>IF(VLOOKUP($A60,'FE - Flux 2 - UBL'!$A60:$R935,15,FALSE)=0,"",VLOOKUP($A60,'FE - Flux 2 - UBL'!$A60:$R935,15,FALSE))</f>
        <v> Identifier for an addressable group of properties, consistent with the applicable postal service.</v>
      </c>
      <c r="N60" s="92" t="str">
        <f>IF(VLOOKUP($A60,'FE - Flux 2 - UBL'!$A60:$R935,16,FALSE)=0,"",VLOOKUP($A60,'FE - Flux 2 - UBL'!$A60:$R935,16,FALSE))</f>
        <v> Example: postal code or postal delivery number.</v>
      </c>
      <c r="O60" s="91" t="str">
        <f>IF(VLOOKUP($A60,'FE - Flux 2 - UBL'!$A60:$T935,17,FALSE)=0,"",VLOOKUP($A60,'FE - Flux 2 - UBL'!$A60:$T935,17,FALSE))</f>
        <v/>
      </c>
      <c r="P60" s="91" t="str">
        <f>IF(VLOOKUP($A60,'FE - Flux 2 - UBL'!$A60:$T935,18,FALSE)=0,"",VLOOKUP($A60,'FE - Flux 2 - UBL'!$A60:$T935,18,FALSE))</f>
        <v/>
      </c>
      <c r="Q60" s="91" t="str">
        <f>IF(VLOOKUP($A60,'FE - Flux 2 - UBL'!$A60:$T935,19,FALSE)=0,"",VLOOKUP($A60,'FE - Flux 2 - UBL'!$A60:$T935,19,FALSE))</f>
        <v/>
      </c>
      <c r="R60" s="95" t="str">
        <f>IF(VLOOKUP($A60,'FE - Flux 2 - UBL'!$A60:$T935,20,FALSE)=0,"",VLOOKUP($A60,'FE - Flux 2 - UBL'!$A60:$T935,20,FALSE))</f>
        <v/>
      </c>
    </row>
    <row r="61" spans="1:18" ht="31.5" customHeight="1">
      <c r="A61" s="109" t="s">
        <v>401</v>
      </c>
      <c r="B61" s="91" t="str">
        <f>VLOOKUP(A61,'FE - Flux 2 - UBL'!A61:D741,4,FALSE)</f>
        <v> 0..1</v>
      </c>
      <c r="C61" s="26"/>
      <c r="D61" s="34"/>
      <c r="E61" s="147" t="s">
        <v>402</v>
      </c>
      <c r="F61" s="208"/>
      <c r="G61" s="291" t="s">
        <v>1825</v>
      </c>
      <c r="H61" s="292"/>
      <c r="I61" s="93" t="str">
        <f>IF(VLOOKUP($A61,'FE - Flux 2 - UBL'!$A61:$R936,11,FALSE)=0,"",VLOOKUP($A61,'FE - Flux 2 - UBL'!$A61:$R936,11,FALSE))</f>
        <v> TEXT</v>
      </c>
      <c r="J61" s="93">
        <f>IF(VLOOKUP($A61,'FE - Flux 2 - UBL'!$A61:$R936,12,FALSE)=0,"",VLOOKUP($A61,'FE - Flux 2 - UBL'!$A61:$R936,12,FALSE))</f>
        <v>255</v>
      </c>
      <c r="K61" s="91" t="str">
        <f>IF(VLOOKUP($A61,'FE - Flux 2 - UBL'!$A61:$R936,13,FALSE)=0,"",VLOOKUP($A61,'FE - Flux 2 - UBL'!$A61:$R936,13,FALSE))</f>
        <v/>
      </c>
      <c r="L61" s="93" t="str">
        <f>IF(VLOOKUP($A61,'FE - Flux 2 - UBL'!$A61:$R936,14,FALSE)=0,"",VLOOKUP($A61,'FE - Flux 2 - UBL'!$A61:$R936,14,FALSE))</f>
        <v/>
      </c>
      <c r="M61" s="108" t="str">
        <f>IF(VLOOKUP($A61,'FE - Flux 2 - UBL'!$A61:$R936,15,FALSE)=0,"",VLOOKUP($A61,'FE - Flux 2 - UBL'!$A61:$R936,15,FALSE))</f>
        <v> Subdivision of a country.</v>
      </c>
      <c r="N61" s="92" t="str">
        <f>IF(VLOOKUP($A61,'FE - Flux 2 - UBL'!$A61:$R936,16,FALSE)=0,"",VLOOKUP($A61,'FE - Flux 2 - UBL'!$A61:$R936,16,FALSE))</f>
        <v> Example: region, county, state, province, etc.</v>
      </c>
      <c r="O61" s="91" t="str">
        <f>IF(VLOOKUP($A61,'FE - Flux 2 - UBL'!$A61:$T936,17,FALSE)=0,"",VLOOKUP($A61,'FE - Flux 2 - UBL'!$A61:$T936,17,FALSE))</f>
        <v/>
      </c>
      <c r="P61" s="91" t="str">
        <f>IF(VLOOKUP($A61,'FE - Flux 2 - UBL'!$A61:$T936,18,FALSE)=0,"",VLOOKUP($A61,'FE - Flux 2 - UBL'!$A61:$T936,18,FALSE))</f>
        <v/>
      </c>
      <c r="Q61" s="91" t="str">
        <f>IF(VLOOKUP($A61,'FE - Flux 2 - UBL'!$A61:$T936,19,FALSE)=0,"",VLOOKUP($A61,'FE - Flux 2 - UBL'!$A61:$T936,19,FALSE))</f>
        <v/>
      </c>
      <c r="R61" s="95" t="str">
        <f>IF(VLOOKUP($A61,'FE - Flux 2 - UBL'!$A61:$T936,20,FALSE)=0,"",VLOOKUP($A61,'FE - Flux 2 - UBL'!$A61:$T936,20,FALSE))</f>
        <v/>
      </c>
    </row>
    <row r="62" spans="1:18" ht="42">
      <c r="A62" s="109" t="s">
        <v>406</v>
      </c>
      <c r="B62" s="91" t="str">
        <f>VLOOKUP(A62,'FE - Flux 2 - UBL'!A62:D742,4,FALSE)</f>
        <v> 1..1</v>
      </c>
      <c r="C62" s="26"/>
      <c r="D62" s="34"/>
      <c r="E62" s="147" t="s">
        <v>407</v>
      </c>
      <c r="F62" s="208"/>
      <c r="G62" s="291" t="s">
        <v>1826</v>
      </c>
      <c r="H62" s="292"/>
      <c r="I62" s="93" t="str">
        <f>IF(VLOOKUP($A62,'FE - Flux 2 - UBL'!$A62:$R937,11,FALSE)=0,"",VLOOKUP($A62,'FE - Flux 2 - UBL'!$A62:$R937,11,FALSE))</f>
        <v> CODED</v>
      </c>
      <c r="J62" s="93">
        <f>IF(VLOOKUP($A62,'FE - Flux 2 - UBL'!$A62:$R937,12,FALSE)=0,"",VLOOKUP($A62,'FE - Flux 2 - UBL'!$A62:$R937,12,FALSE))</f>
        <v>2</v>
      </c>
      <c r="K62" s="91" t="str">
        <f>IF(VLOOKUP($A62,'FE - Flux 2 - UBL'!$A62:$R937,13,FALSE)=0,"",VLOOKUP($A62,'FE - Flux 2 - UBL'!$A62:$R937,13,FALSE))</f>
        <v> ISO 3166</v>
      </c>
      <c r="L62" s="93" t="str">
        <f>IF(VLOOKUP($A62,'FE - Flux 2 - UBL'!$A62:$R937,14,FALSE)=0,"",VLOOKUP($A62,'FE - Flux 2 - UBL'!$A62:$R937,14,FALSE))</f>
        <v/>
      </c>
      <c r="M62" s="108" t="str">
        <f>IF(VLOOKUP($A62,'FE - Flux 2 - UBL'!$A62:$R937,15,FALSE)=0,"",VLOOKUP($A62,'FE - Flux 2 - UBL'!$A62:$R937,15,FALSE))</f>
        <v> Country identification code.</v>
      </c>
      <c r="N62" s="92" t="str">
        <f>IF(VLOOKUP($A62,'FE - Flux 2 - UBL'!$A62:$R937,16,FALSE)=0,"",VLOOKUP($A62,'FE - Flux 2 - UBL'!$A62:$R937,16,FALSE))</f>
        <v>Valid country lists are registered with the Maintenance Agency for ISO 3166-1 “Codes for the representation of country names and their subdivisions”. It is recommended to use alpha-2 representation.</v>
      </c>
      <c r="O62" s="91" t="str">
        <f>IF(VLOOKUP($A62,'FE - Flux 2 - UBL'!$A62:$T937,17,FALSE)=0,"",VLOOKUP($A62,'FE - Flux 2 - UBL'!$A62:$T937,17,FALSE))</f>
        <v> G2.01 G6.08</v>
      </c>
      <c r="P62" s="91" t="str">
        <f>IF(VLOOKUP($A62,'FE - Flux 2 - UBL'!$A62:$T937,18,FALSE)=0,"",VLOOKUP($A62,'FE - Flux 2 - UBL'!$A62:$T937,18,FALSE))</f>
        <v/>
      </c>
      <c r="Q62" s="91" t="str">
        <f>IF(VLOOKUP($A62,'FE - Flux 2 - UBL'!$A62:$T937,19,FALSE)=0,"",VLOOKUP($A62,'FE - Flux 2 - UBL'!$A62:$T937,19,FALSE))</f>
        <v> BR-9</v>
      </c>
      <c r="R62" s="95" t="str">
        <f>IF(VLOOKUP($A62,'FE - Flux 2 - UBL'!$A62:$T937,20,FALSE)=0,"",VLOOKUP($A62,'FE - Flux 2 - UBL'!$A62:$T937,20,FALSE))</f>
        <v/>
      </c>
    </row>
    <row r="63" spans="1:18" ht="28.5" customHeight="1">
      <c r="A63" s="97" t="s">
        <v>414</v>
      </c>
      <c r="B63" s="91" t="str">
        <f>VLOOKUP(A63,'FE - Flux 2 - UBL'!A63:D743,4,FALSE)</f>
        <v> 0..1</v>
      </c>
      <c r="C63" s="28"/>
      <c r="D63" s="137" t="s">
        <v>415</v>
      </c>
      <c r="E63" s="99"/>
      <c r="F63" s="133"/>
      <c r="G63" s="291" t="s">
        <v>1827</v>
      </c>
      <c r="H63" s="292"/>
      <c r="I63" s="93" t="str">
        <f>IF(VLOOKUP($A63,'FE - Flux 2 - UBL'!$A63:$R938,11,FALSE)=0,"",VLOOKUP($A63,'FE - Flux 2 - UBL'!$A63:$R938,11,FALSE))</f>
        <v/>
      </c>
      <c r="J63" s="93" t="str">
        <f>IF(VLOOKUP($A63,'FE - Flux 2 - UBL'!$A63:$R938,12,FALSE)=0,"",VLOOKUP($A63,'FE - Flux 2 - UBL'!$A63:$R938,12,FALSE))</f>
        <v/>
      </c>
      <c r="K63" s="91" t="str">
        <f>IF(VLOOKUP($A63,'FE - Flux 2 - UBL'!$A63:$R938,13,FALSE)=0,"",VLOOKUP($A63,'FE - Flux 2 - UBL'!$A63:$R938,13,FALSE))</f>
        <v/>
      </c>
      <c r="L63" s="93" t="str">
        <f>IF(VLOOKUP($A63,'FE - Flux 2 - UBL'!$A63:$R938,14,FALSE)=0,"",VLOOKUP($A63,'FE - Flux 2 - UBL'!$A63:$R938,14,FALSE))</f>
        <v/>
      </c>
      <c r="M63" s="108" t="str">
        <f>IF(VLOOKUP($A63,'FE - Flux 2 - UBL'!$A63:$R938,15,FALSE)=0,"",VLOOKUP($A63,'FE - Flux 2 - UBL'!$A63:$R938,15,FALSE))</f>
        <v> Group of business terms providing contact information about the Seller.</v>
      </c>
      <c r="N63" s="92" t="str">
        <f>IF(VLOOKUP($A63,'FE - Flux 2 - UBL'!$A63:$R938,16,FALSE)=0,"",VLOOKUP($A63,'FE - Flux 2 - UBL'!$A63:$R938,16,FALSE))</f>
        <v/>
      </c>
      <c r="O63" s="91" t="str">
        <f>IF(VLOOKUP($A63,'FE - Flux 2 - UBL'!$A63:$T938,17,FALSE)=0,"",VLOOKUP($A63,'FE - Flux 2 - UBL'!$A63:$T938,17,FALSE))</f>
        <v/>
      </c>
      <c r="P63" s="91" t="str">
        <f>IF(VLOOKUP($A63,'FE - Flux 2 - UBL'!$A63:$T938,18,FALSE)=0,"",VLOOKUP($A63,'FE - Flux 2 - UBL'!$A63:$T938,18,FALSE))</f>
        <v/>
      </c>
      <c r="Q63" s="91" t="str">
        <f>IF(VLOOKUP($A63,'FE - Flux 2 - UBL'!$A63:$T938,19,FALSE)=0,"",VLOOKUP($A63,'FE - Flux 2 - UBL'!$A63:$T938,19,FALSE))</f>
        <v/>
      </c>
      <c r="R63" s="95" t="str">
        <f>IF(VLOOKUP($A63,'FE - Flux 2 - UBL'!$A63:$T938,20,FALSE)=0,"",VLOOKUP($A63,'FE - Flux 2 - UBL'!$A63:$T938,20,FALSE))</f>
        <v/>
      </c>
    </row>
    <row r="64" spans="1:18" ht="74.25" customHeight="1">
      <c r="A64" s="109" t="s">
        <v>418</v>
      </c>
      <c r="B64" s="91" t="str">
        <f>VLOOKUP(A64,'FE - Flux 2 - UBL'!A64:D744,4,FALSE)</f>
        <v> 0..1</v>
      </c>
      <c r="C64" s="28"/>
      <c r="D64" s="35"/>
      <c r="E64" s="100" t="s">
        <v>419</v>
      </c>
      <c r="F64" s="207"/>
      <c r="G64" s="291" t="s">
        <v>1828</v>
      </c>
      <c r="H64" s="292"/>
      <c r="I64" s="93" t="str">
        <f>IF(VLOOKUP($A64,'FE - Flux 2 - UBL'!$A64:$R939,11,FALSE)=0,"",VLOOKUP($A64,'FE - Flux 2 - UBL'!$A64:$R939,11,FALSE))</f>
        <v> TEXT</v>
      </c>
      <c r="J64" s="93">
        <f>IF(VLOOKUP($A64,'FE - Flux 2 - UBL'!$A64:$R939,12,FALSE)=0,"",VLOOKUP($A64,'FE - Flux 2 - UBL'!$A64:$R939,12,FALSE))</f>
        <v>99</v>
      </c>
      <c r="K64" s="91" t="str">
        <f>IF(VLOOKUP($A64,'FE - Flux 2 - UBL'!$A64:$R939,13,FALSE)=0,"",VLOOKUP($A64,'FE - Flux 2 - UBL'!$A64:$R939,13,FALSE))</f>
        <v/>
      </c>
      <c r="L64" s="93" t="str">
        <f>IF(VLOOKUP($A64,'FE - Flux 2 - UBL'!$A64:$R939,14,FALSE)=0,"",VLOOKUP($A64,'FE - Flux 2 - UBL'!$A64:$R939,14,FALSE))</f>
        <v/>
      </c>
      <c r="M64" s="108" t="str">
        <f>IF(VLOOKUP($A64,'FE - Flux 2 - UBL'!$A64:$R939,15,FALSE)=0,"",VLOOKUP($A64,'FE - Flux 2 - UBL'!$A64:$R939,15,FALSE))</f>
        <v> Point of contact corresponding to a legal entity or legal entity.</v>
      </c>
      <c r="N64" s="92" t="str">
        <f>IF(VLOOKUP($A64,'FE - Flux 2 - UBL'!$A64:$R939,16,FALSE)=0,"",VLOOKUP($A64,'FE - Flux 2 - UBL'!$A64:$R939,16,FALSE))</f>
        <v> Example: name of a person, or identification of a contact, department or office</v>
      </c>
      <c r="O64" s="91" t="str">
        <f>IF(VLOOKUP($A64,'FE - Flux 2 - UBL'!$A64:$T939,17,FALSE)=0,"",VLOOKUP($A64,'FE - Flux 2 - UBL'!$A64:$T939,17,FALSE))</f>
        <v/>
      </c>
      <c r="P64" s="91" t="str">
        <f>IF(VLOOKUP($A64,'FE - Flux 2 - UBL'!$A64:$T939,18,FALSE)=0,"",VLOOKUP($A64,'FE - Flux 2 - UBL'!$A64:$T939,18,FALSE))</f>
        <v/>
      </c>
      <c r="Q64" s="91" t="str">
        <f>IF(VLOOKUP($A64,'FE - Flux 2 - UBL'!$A64:$T939,19,FALSE)=0,"",VLOOKUP($A64,'FE - Flux 2 - UBL'!$A64:$T939,19,FALSE))</f>
        <v/>
      </c>
      <c r="R64" s="95" t="str">
        <f>IF(VLOOKUP($A64,'FE - Flux 2 - UBL'!$A64:$T939,20,FALSE)=0,"",VLOOKUP($A64,'FE - Flux 2 - UBL'!$A64:$T939,20,FALSE))</f>
        <v/>
      </c>
    </row>
    <row r="65" spans="1:18" ht="47.25" customHeight="1">
      <c r="A65" s="109" t="s">
        <v>423</v>
      </c>
      <c r="B65" s="91" t="str">
        <f>VLOOKUP(A65,'FE - Flux 2 - UBL'!A65:D745,4,FALSE)</f>
        <v> 0..1</v>
      </c>
      <c r="C65" s="28"/>
      <c r="D65" s="35"/>
      <c r="E65" s="100" t="s">
        <v>424</v>
      </c>
      <c r="F65" s="208"/>
      <c r="G65" s="291" t="s">
        <v>1829</v>
      </c>
      <c r="H65" s="292"/>
      <c r="I65" s="93" t="str">
        <f>IF(VLOOKUP($A65,'FE - Flux 2 - UBL'!$A65:$R940,11,FALSE)=0,"",VLOOKUP($A65,'FE - Flux 2 - UBL'!$A65:$R940,11,FALSE))</f>
        <v> TEXT</v>
      </c>
      <c r="J65" s="93">
        <f>IF(VLOOKUP($A65,'FE - Flux 2 - UBL'!$A65:$R940,12,FALSE)=0,"",VLOOKUP($A65,'FE - Flux 2 - UBL'!$A65:$R940,12,FALSE))</f>
        <v>15</v>
      </c>
      <c r="K65" s="91" t="str">
        <f>IF(VLOOKUP($A65,'FE - Flux 2 - UBL'!$A65:$R940,13,FALSE)=0,"",VLOOKUP($A65,'FE - Flux 2 - UBL'!$A65:$R940,13,FALSE))</f>
        <v/>
      </c>
      <c r="L65" s="93" t="str">
        <f>IF(VLOOKUP($A65,'FE - Flux 2 - UBL'!$A65:$R940,14,FALSE)=0,"",VLOOKUP($A65,'FE - Flux 2 - UBL'!$A65:$R940,14,FALSE))</f>
        <v/>
      </c>
      <c r="M65" s="108" t="str">
        <f>IF(VLOOKUP($A65,'FE - Flux 2 - UBL'!$A65:$R940,15,FALSE)=0,"",VLOOKUP($A65,'FE - Flux 2 - UBL'!$A65:$R940,15,FALSE))</f>
        <v> Contact point telephone number.</v>
      </c>
      <c r="N65" s="92" t="str">
        <f>IF(VLOOKUP($A65,'FE - Flux 2 - UBL'!$A65:$R940,16,FALSE)=0,"",VLOOKUP($A65,'FE - Flux 2 - UBL'!$A65:$R940,16,FALSE))</f>
        <v/>
      </c>
      <c r="O65" s="91" t="str">
        <f>IF(VLOOKUP($A65,'FE - Flux 2 - UBL'!$A65:$T940,17,FALSE)=0,"",VLOOKUP($A65,'FE - Flux 2 - UBL'!$A65:$T940,17,FALSE))</f>
        <v/>
      </c>
      <c r="P65" s="91" t="str">
        <f>IF(VLOOKUP($A65,'FE - Flux 2 - UBL'!$A65:$T940,18,FALSE)=0,"",VLOOKUP($A65,'FE - Flux 2 - UBL'!$A65:$T940,18,FALSE))</f>
        <v/>
      </c>
      <c r="Q65" s="91" t="str">
        <f>IF(VLOOKUP($A65,'FE - Flux 2 - UBL'!$A65:$T940,19,FALSE)=0,"",VLOOKUP($A65,'FE - Flux 2 - UBL'!$A65:$T940,19,FALSE))</f>
        <v/>
      </c>
      <c r="R65" s="95" t="str">
        <f>IF(VLOOKUP($A65,'FE - Flux 2 - UBL'!$A65:$T940,20,FALSE)=0,"",VLOOKUP($A65,'FE - Flux 2 - UBL'!$A65:$T940,20,FALSE))</f>
        <v/>
      </c>
    </row>
    <row r="66" spans="1:18" ht="47.25" customHeight="1">
      <c r="A66" s="109" t="s">
        <v>427</v>
      </c>
      <c r="B66" s="91" t="str">
        <f>VLOOKUP(A66,'FE - Flux 2 - UBL'!A66:D746,4,FALSE)</f>
        <v> 0..1</v>
      </c>
      <c r="C66" s="28"/>
      <c r="D66" s="35"/>
      <c r="E66" s="100" t="s">
        <v>428</v>
      </c>
      <c r="F66" s="208"/>
      <c r="G66" s="291" t="s">
        <v>1830</v>
      </c>
      <c r="H66" s="292"/>
      <c r="I66" s="93" t="str">
        <f>IF(VLOOKUP($A66,'FE - Flux 2 - UBL'!$A66:$R941,11,FALSE)=0,"",VLOOKUP($A66,'FE - Flux 2 - UBL'!$A66:$R941,11,FALSE))</f>
        <v> TEXT</v>
      </c>
      <c r="J66" s="93">
        <f>IF(VLOOKUP($A66,'FE - Flux 2 - UBL'!$A66:$R941,12,FALSE)=0,"",VLOOKUP($A66,'FE - Flux 2 - UBL'!$A66:$R941,12,FALSE))</f>
        <v>50</v>
      </c>
      <c r="K66" s="91" t="str">
        <f>IF(VLOOKUP($A66,'FE - Flux 2 - UBL'!$A66:$R941,13,FALSE)=0,"",VLOOKUP($A66,'FE - Flux 2 - UBL'!$A66:$R941,13,FALSE))</f>
        <v/>
      </c>
      <c r="L66" s="93" t="str">
        <f>IF(VLOOKUP($A66,'FE - Flux 2 - UBL'!$A66:$R941,14,FALSE)=0,"",VLOOKUP($A66,'FE - Flux 2 - UBL'!$A66:$R941,14,FALSE))</f>
        <v/>
      </c>
      <c r="M66" s="108" t="str">
        <f>IF(VLOOKUP($A66,'FE - Flux 2 - UBL'!$A66:$R941,15,FALSE)=0,"",VLOOKUP($A66,'FE - Flux 2 - UBL'!$A66:$R941,15,FALSE))</f>
        <v> Contact point email address.</v>
      </c>
      <c r="N66" s="92" t="str">
        <f>IF(VLOOKUP($A66,'FE - Flux 2 - UBL'!$A66:$R941,16,FALSE)=0,"",VLOOKUP($A66,'FE - Flux 2 - UBL'!$A66:$R941,16,FALSE))</f>
        <v/>
      </c>
      <c r="O66" s="91" t="str">
        <f>IF(VLOOKUP($A66,'FE - Flux 2 - UBL'!$A66:$T941,17,FALSE)=0,"",VLOOKUP($A66,'FE - Flux 2 - UBL'!$A66:$T941,17,FALSE))</f>
        <v/>
      </c>
      <c r="P66" s="91" t="str">
        <f>IF(VLOOKUP($A66,'FE - Flux 2 - UBL'!$A66:$T941,18,FALSE)=0,"",VLOOKUP($A66,'FE - Flux 2 - UBL'!$A66:$T941,18,FALSE))</f>
        <v/>
      </c>
      <c r="Q66" s="91" t="str">
        <f>IF(VLOOKUP($A66,'FE - Flux 2 - UBL'!$A66:$T941,19,FALSE)=0,"",VLOOKUP($A66,'FE - Flux 2 - UBL'!$A66:$T941,19,FALSE))</f>
        <v/>
      </c>
      <c r="R66" s="95" t="str">
        <f>IF(VLOOKUP($A66,'FE - Flux 2 - UBL'!$A66:$T941,20,FALSE)=0,"",VLOOKUP($A66,'FE - Flux 2 - UBL'!$A66:$T941,20,FALSE))</f>
        <v/>
      </c>
    </row>
    <row r="67" spans="1:18" ht="47.25" customHeight="1">
      <c r="A67" s="89" t="s">
        <v>431</v>
      </c>
      <c r="B67" s="91" t="str">
        <f>VLOOKUP(A67,'FE - Flux 2 - UBL'!A67:D747,4,FALSE)</f>
        <v> 1..1</v>
      </c>
      <c r="C67" s="27" t="s">
        <v>432</v>
      </c>
      <c r="D67" s="209"/>
      <c r="E67" s="209"/>
      <c r="F67" s="209"/>
      <c r="G67" s="291" t="s">
        <v>1831</v>
      </c>
      <c r="H67" s="292"/>
      <c r="I67" s="93" t="str">
        <f>IF(VLOOKUP($A67,'FE - Flux 2 - UBL'!$A67:$R942,11,FALSE)=0,"",VLOOKUP($A67,'FE - Flux 2 - UBL'!$A67:$R942,11,FALSE))</f>
        <v/>
      </c>
      <c r="J67" s="93" t="str">
        <f>IF(VLOOKUP($A67,'FE - Flux 2 - UBL'!$A67:$R942,12,FALSE)=0,"",VLOOKUP($A67,'FE - Flux 2 - UBL'!$A67:$R942,12,FALSE))</f>
        <v/>
      </c>
      <c r="K67" s="91" t="str">
        <f>IF(VLOOKUP($A67,'FE - Flux 2 - UBL'!$A67:$R942,13,FALSE)=0,"",VLOOKUP($A67,'FE - Flux 2 - UBL'!$A67:$R942,13,FALSE))</f>
        <v/>
      </c>
      <c r="L67" s="93" t="str">
        <f>IF(VLOOKUP($A67,'FE - Flux 2 - UBL'!$A67:$R942,14,FALSE)=0,"",VLOOKUP($A67,'FE - Flux 2 - UBL'!$A67:$R942,14,FALSE))</f>
        <v/>
      </c>
      <c r="M67" s="108" t="str">
        <f>IF(VLOOKUP($A67,'FE - Flux 2 - UBL'!$A67:$R942,15,FALSE)=0,"",VLOOKUP($A67,'FE - Flux 2 - UBL'!$A67:$R942,15,FALSE))</f>
        <v>Group of business terms providing information about the Buyer.</v>
      </c>
      <c r="N67" s="92" t="str">
        <f>IF(VLOOKUP($A67,'FE - Flux 2 - UBL'!$A67:$R942,16,FALSE)=0,"",VLOOKUP($A67,'FE - Flux 2 - UBL'!$A67:$R942,16,FALSE))</f>
        <v/>
      </c>
      <c r="O67" s="91" t="str">
        <f>IF(VLOOKUP($A67,'FE - Flux 2 - UBL'!$A67:$T942,17,FALSE)=0,"",VLOOKUP($A67,'FE - Flux 2 - UBL'!$A67:$T942,17,FALSE))</f>
        <v> G6.08</v>
      </c>
      <c r="P67" s="91" t="str">
        <f>IF(VLOOKUP($A67,'FE - Flux 2 - UBL'!$A67:$T942,18,FALSE)=0,"",VLOOKUP($A67,'FE - Flux 2 - UBL'!$A67:$T942,18,FALSE))</f>
        <v/>
      </c>
      <c r="Q67" s="91" t="str">
        <f>IF(VLOOKUP($A67,'FE - Flux 2 - UBL'!$A67:$T942,19,FALSE)=0,"",VLOOKUP($A67,'FE - Flux 2 - UBL'!$A67:$T942,19,FALSE))</f>
        <v/>
      </c>
      <c r="R67" s="95" t="str">
        <f>IF(VLOOKUP($A67,'FE - Flux 2 - UBL'!$A67:$T942,20,FALSE)=0,"",VLOOKUP($A67,'FE - Flux 2 - UBL'!$A67:$T942,20,FALSE))</f>
        <v/>
      </c>
    </row>
    <row r="68" spans="1:18" ht="51.75" customHeight="1">
      <c r="A68" s="97" t="s">
        <v>435</v>
      </c>
      <c r="B68" s="91" t="str">
        <f>VLOOKUP(A68,'FE - Flux 2 - UBL'!A68:D748,4,FALSE)</f>
        <v> 1..1</v>
      </c>
      <c r="C68" s="26"/>
      <c r="D68" s="99" t="s">
        <v>436</v>
      </c>
      <c r="E68" s="99"/>
      <c r="F68" s="133"/>
      <c r="G68" s="291" t="s">
        <v>1832</v>
      </c>
      <c r="H68" s="292"/>
      <c r="I68" s="93" t="str">
        <f>IF(VLOOKUP($A68,'FE - Flux 2 - UBL'!$A68:$R943,11,FALSE)=0,"",VLOOKUP($A68,'FE - Flux 2 - UBL'!$A68:$R943,11,FALSE))</f>
        <v> TEXT</v>
      </c>
      <c r="J68" s="93">
        <f>IF(VLOOKUP($A68,'FE - Flux 2 - UBL'!$A68:$R943,12,FALSE)=0,"",VLOOKUP($A68,'FE - Flux 2 - UBL'!$A68:$R943,12,FALSE))</f>
        <v>99</v>
      </c>
      <c r="K68" s="91" t="str">
        <f>IF(VLOOKUP($A68,'FE - Flux 2 - UBL'!$A68:$R943,13,FALSE)=0,"",VLOOKUP($A68,'FE - Flux 2 - UBL'!$A68:$R943,13,FALSE))</f>
        <v/>
      </c>
      <c r="L68" s="93" t="str">
        <f>IF(VLOOKUP($A68,'FE - Flux 2 - UBL'!$A68:$R943,14,FALSE)=0,"",VLOOKUP($A68,'FE - Flux 2 - UBL'!$A68:$R943,14,FALSE))</f>
        <v/>
      </c>
      <c r="M68" s="108" t="str">
        <f>IF(VLOOKUP($A68,'FE - Flux 2 - UBL'!$A68:$R943,15,FALSE)=0,"",VLOOKUP($A68,'FE - Flux 2 - UBL'!$A68:$R943,15,FALSE))</f>
        <v> Full name of the Buyer.</v>
      </c>
      <c r="N68" s="92" t="str">
        <f>IF(VLOOKUP($A68,'FE - Flux 2 - UBL'!$A68:$R943,16,FALSE)=0,"",VLOOKUP($A68,'FE - Flux 2 - UBL'!$A68:$R943,16,FALSE))</f>
        <v xml:space="preserve"/>
      </c>
      <c r="O68" s="91" t="str">
        <f>IF(VLOOKUP($A68,'FE - Flux 2 - UBL'!$A68:$T943,17,FALSE)=0,"",VLOOKUP($A68,'FE - Flux 2 - UBL'!$A68:$T943,17,FALSE))</f>
        <v/>
      </c>
      <c r="P68" s="91" t="str">
        <f>IF(VLOOKUP($A68,'FE - Flux 2 - UBL'!$A68:$T943,18,FALSE)=0,"",VLOOKUP($A68,'FE - Flux 2 - UBL'!$A68:$T943,18,FALSE))</f>
        <v/>
      </c>
      <c r="Q68" s="91" t="str">
        <f>IF(VLOOKUP($A68,'FE - Flux 2 - UBL'!$A68:$T943,19,FALSE)=0,"",VLOOKUP($A68,'FE - Flux 2 - UBL'!$A68:$T943,19,FALSE))</f>
        <v> BR-7</v>
      </c>
      <c r="R68" s="95" t="str">
        <f>IF(VLOOKUP($A68,'FE - Flux 2 - UBL'!$A68:$T943,20,FALSE)=0,"",VLOOKUP($A68,'FE - Flux 2 - UBL'!$A68:$T943,20,FALSE))</f>
        <v/>
      </c>
    </row>
    <row r="69" spans="1:18" ht="47.25" customHeight="1">
      <c r="A69" s="97" t="s">
        <v>441</v>
      </c>
      <c r="B69" s="91" t="str">
        <f>VLOOKUP(A69,'FE - Flux 2 - UBL'!A69:D749,4,FALSE)</f>
        <v> 0..1</v>
      </c>
      <c r="C69" s="26"/>
      <c r="D69" s="99" t="s">
        <v>442</v>
      </c>
      <c r="E69" s="133"/>
      <c r="F69" s="133"/>
      <c r="G69" s="291" t="s">
        <v>1833</v>
      </c>
      <c r="H69" s="292"/>
      <c r="I69" s="93" t="str">
        <f>IF(VLOOKUP($A69,'FE - Flux 2 - UBL'!$A69:$R944,11,FALSE)=0,"",VLOOKUP($A69,'FE - Flux 2 - UBL'!$A69:$R944,11,FALSE))</f>
        <v> TEXT</v>
      </c>
      <c r="J69" s="93">
        <f>IF(VLOOKUP($A69,'FE - Flux 2 - UBL'!$A69:$R944,12,FALSE)=0,"",VLOOKUP($A69,'FE - Flux 2 - UBL'!$A69:$R944,12,FALSE))</f>
        <v>99</v>
      </c>
      <c r="K69" s="91" t="str">
        <f>IF(VLOOKUP($A69,'FE - Flux 2 - UBL'!$A69:$R944,13,FALSE)=0,"",VLOOKUP($A69,'FE - Flux 2 - UBL'!$A69:$R944,13,FALSE))</f>
        <v/>
      </c>
      <c r="L69" s="93" t="str">
        <f>IF(VLOOKUP($A69,'FE - Flux 2 - UBL'!$A69:$R944,14,FALSE)=0,"",VLOOKUP($A69,'FE - Flux 2 - UBL'!$A69:$R944,14,FALSE))</f>
        <v/>
      </c>
      <c r="M69" s="108" t="str">
        <f>IF(VLOOKUP($A69,'FE - Flux 2 - UBL'!$A69:$R944,15,FALSE)=0,"",VLOOKUP($A69,'FE - Flux 2 - UBL'!$A69:$R944,15,FALSE))</f>
        <v> Name by which the Buyer is known, other than the Buyer's business name (also called Company Name).</v>
      </c>
      <c r="N69" s="92" t="str">
        <f>IF(VLOOKUP($A69,'FE - Flux 2 - UBL'!$A69:$R944,16,FALSE)=0,"",VLOOKUP($A69,'FE - Flux 2 - UBL'!$A69:$R944,16,FALSE))</f>
        <v> It can be used if it differs from the Buyer's Company Name.</v>
      </c>
      <c r="O69" s="91" t="str">
        <f>IF(VLOOKUP($A69,'FE - Flux 2 - UBL'!$A69:$T944,17,FALSE)=0,"",VLOOKUP($A69,'FE - Flux 2 - UBL'!$A69:$T944,17,FALSE))</f>
        <v/>
      </c>
      <c r="P69" s="91" t="str">
        <f>IF(VLOOKUP($A69,'FE - Flux 2 - UBL'!$A69:$T944,18,FALSE)=0,"",VLOOKUP($A69,'FE - Flux 2 - UBL'!$A69:$T944,18,FALSE))</f>
        <v/>
      </c>
      <c r="Q69" s="91" t="str">
        <f>IF(VLOOKUP($A69,'FE - Flux 2 - UBL'!$A69:$T944,19,FALSE)=0,"",VLOOKUP($A69,'FE - Flux 2 - UBL'!$A69:$T944,19,FALSE))</f>
        <v/>
      </c>
      <c r="R69" s="95" t="str">
        <f>IF(VLOOKUP($A69,'FE - Flux 2 - UBL'!$A69:$T944,20,FALSE)=0,"",VLOOKUP($A69,'FE - Flux 2 - UBL'!$A69:$T944,20,FALSE))</f>
        <v/>
      </c>
    </row>
    <row r="70" spans="1:18" ht="42">
      <c r="A70" s="97" t="s">
        <v>446</v>
      </c>
      <c r="B70" s="91" t="str">
        <f>VLOOKUP(A70,'FE - Flux 2 - UBL'!A70:D750,4,FALSE)</f>
        <v> 0..n</v>
      </c>
      <c r="C70" s="26"/>
      <c r="D70" s="137" t="s">
        <v>1834</v>
      </c>
      <c r="E70" s="133"/>
      <c r="F70" s="133"/>
      <c r="G70" s="291" t="s">
        <v>1835</v>
      </c>
      <c r="H70" s="292"/>
      <c r="I70" s="93" t="str">
        <f>IF(VLOOKUP($A70,'FE - Flux 2 - UBL'!$A70:$R945,11,FALSE)=0,"",VLOOKUP($A70,'FE - Flux 2 - UBL'!$A70:$R945,11,FALSE))</f>
        <v> IDENTIFIER</v>
      </c>
      <c r="J70" s="93">
        <f>IF(VLOOKUP($A70,'FE - Flux 2 - UBL'!$A70:$R945,12,FALSE)=0,"",VLOOKUP($A70,'FE - Flux 2 - UBL'!$A70:$R945,12,FALSE))</f>
        <v>100</v>
      </c>
      <c r="K70" s="91" t="str">
        <f>IF(VLOOKUP($A70,'FE - Flux 2 - UBL'!$A70:$R945,13,FALSE)=0,"",VLOOKUP($A70,'FE - Flux 2 - UBL'!$A70:$R945,13,FALSE))</f>
        <v/>
      </c>
      <c r="L70" s="93" t="str">
        <f>IF(VLOOKUP($A70,'FE - Flux 2 - UBL'!$A70:$R945,14,FALSE)=0,"",VLOOKUP($A70,'FE - Flux 2 - UBL'!$A70:$R945,14,FALSE))</f>
        <v/>
      </c>
      <c r="M70" s="108" t="str">
        <f>IF(VLOOKUP($A70,'FE - Flux 2 - UBL'!$A70:$R945,15,FALSE)=0,"",VLOOKUP($A70,'FE - Flux 2 - UBL'!$A70:$R945,15,FALSE))</f>
        <v> Identification of the Buyer.</v>
      </c>
      <c r="N70" s="92" t="str">
        <f>IF(VLOOKUP($A70,'FE - Flux 2 - UBL'!$A70:$R945,16,FALSE)=0,"",VLOOKUP($A70,'FE - Flux 2 - UBL'!$A70:$R945,16,FALSE))</f>
        <v> If no identification scheme is specified, it should be known to the Buyer and the Seller, for example a buyer identifier assigned by the Seller previously exchanged.</v>
      </c>
      <c r="O70" s="91" t="str">
        <f>IF(VLOOKUP($A70,'FE - Flux 2 - UBL'!$A70:$T945,17,FALSE)=0,"",VLOOKUP($A70,'FE - Flux 2 - UBL'!$A70:$T945,17,FALSE))</f>
        <v/>
      </c>
      <c r="P70" s="91" t="str">
        <f>IF(VLOOKUP($A70,'FE - Flux 2 - UBL'!$A70:$T945,18,FALSE)=0,"",VLOOKUP($A70,'FE - Flux 2 - UBL'!$A70:$T945,18,FALSE))</f>
        <v/>
      </c>
      <c r="Q70" s="91" t="str">
        <f>IF(VLOOKUP($A70,'FE - Flux 2 - UBL'!$A70:$T945,19,FALSE)=0,"",VLOOKUP($A70,'FE - Flux 2 - UBL'!$A70:$T945,19,FALSE))</f>
        <v/>
      </c>
      <c r="R70" s="95" t="str">
        <f>IF(VLOOKUP($A70,'FE - Flux 2 - UBL'!$A70:$T945,20,FALSE)=0,"",VLOOKUP($A70,'FE - Flux 2 - UBL'!$A70:$T945,20,FALSE))</f>
        <v/>
      </c>
    </row>
    <row r="71" spans="1:18" ht="42">
      <c r="A71" s="97" t="s">
        <v>451</v>
      </c>
      <c r="B71" s="91" t="str">
        <f>VLOOKUP(A71,'FE - Flux 2 - UBL'!A71:D751,4,FALSE)</f>
        <v> 1..1</v>
      </c>
      <c r="C71" s="26"/>
      <c r="D71" s="31"/>
      <c r="E71" s="100" t="s">
        <v>215</v>
      </c>
      <c r="F71" s="208"/>
      <c r="G71" s="291" t="s">
        <v>1836</v>
      </c>
      <c r="H71" s="292"/>
      <c r="I71" s="93" t="str">
        <f>IF(VLOOKUP($A71,'FE - Flux 2 - UBL'!$A71:$R946,11,FALSE)=0,"",VLOOKUP($A71,'FE - Flux 2 - UBL'!$A71:$R946,11,FALSE))</f>
        <v> IDENTIFIER</v>
      </c>
      <c r="J71" s="93">
        <f>IF(VLOOKUP($A71,'FE - Flux 2 - UBL'!$A71:$R946,12,FALSE)=0,"",VLOOKUP($A71,'FE - Flux 2 - UBL'!$A71:$R946,12,FALSE))</f>
        <v>4</v>
      </c>
      <c r="K71" s="91" t="str">
        <f>IF(VLOOKUP($A71,'FE - Flux 2 - UBL'!$A71:$R946,13,FALSE)=0,"",VLOOKUP($A71,'FE - Flux 2 - UBL'!$A71:$R946,13,FALSE))</f>
        <v> ISO6523 (ICD)</v>
      </c>
      <c r="L71" s="93" t="str">
        <f>IF(VLOOKUP($A71,'FE - Flux 2 - UBL'!$A71:$R946,14,FALSE)=0,"",VLOOKUP($A71,'FE - Flux 2 - UBL'!$A71:$R946,14,FALSE))</f>
        <v/>
      </c>
      <c r="M71" s="108" t="str">
        <f>IF(VLOOKUP($A71,'FE - Flux 2 - UBL'!$A71:$R946,15,FALSE)=0,"",VLOOKUP($A71,'FE - Flux 2 - UBL'!$A71:$R946,15,FALSE))</f>
        <v> Buyer ID Schema ID</v>
      </c>
      <c r="N71" s="92" t="str">
        <f>IF(VLOOKUP($A71,'FE - Flux 2 - UBL'!$A71:$R946,16,FALSE)=0,"",VLOOKUP($A71,'FE - Flux 2 - UBL'!$A71:$R946,16,FALSE))</f>
        <v>If no identification scheme is specified, it should be known to the Buyer and the Seller, for example a buyer identifier assigned by the Seller previously exchanged.</v>
      </c>
      <c r="O71" s="91" t="str">
        <f>IF(VLOOKUP($A71,'FE - Flux 2 - UBL'!$A71:$T946,17,FALSE)=0,"",VLOOKUP($A71,'FE - Flux 2 - UBL'!$A71:$T946,17,FALSE))</f>
        <v/>
      </c>
      <c r="P71" s="91" t="str">
        <f>IF(VLOOKUP($A71,'FE - Flux 2 - UBL'!$A71:$T946,18,FALSE)=0,"",VLOOKUP($A71,'FE - Flux 2 - UBL'!$A71:$T946,18,FALSE))</f>
        <v/>
      </c>
      <c r="Q71" s="91" t="str">
        <f>IF(VLOOKUP($A71,'FE - Flux 2 - UBL'!$A71:$T946,19,FALSE)=0,"",VLOOKUP($A71,'FE - Flux 2 - UBL'!$A71:$T946,19,FALSE))</f>
        <v/>
      </c>
      <c r="R71" s="95" t="str">
        <f>IF(VLOOKUP($A71,'FE - Flux 2 - UBL'!$A71:$T946,20,FALSE)=0,"",VLOOKUP($A71,'FE - Flux 2 - UBL'!$A71:$T946,20,FALSE))</f>
        <v/>
      </c>
    </row>
    <row r="72" spans="1:18" ht="70">
      <c r="A72" s="97" t="s">
        <v>454</v>
      </c>
      <c r="B72" s="91" t="str">
        <f>VLOOKUP(A72,'FE - Flux 2 - UBL'!A72:D752,4,FALSE)</f>
        <v> 0..n</v>
      </c>
      <c r="C72" s="26"/>
      <c r="D72" s="137" t="s">
        <v>455</v>
      </c>
      <c r="E72" s="133"/>
      <c r="F72" s="133"/>
      <c r="G72" s="291" t="s">
        <v>1835</v>
      </c>
      <c r="H72" s="292"/>
      <c r="I72" s="93" t="str">
        <f>IF(VLOOKUP($A72,'FE - Flux 2 - UBL'!$A72:$R947,11,FALSE)=0,"",VLOOKUP($A72,'FE - Flux 2 - UBL'!$A72:$R947,11,FALSE))</f>
        <v> IDENTIFIER</v>
      </c>
      <c r="J72" s="93">
        <f>IF(VLOOKUP($A72,'FE - Flux 2 - UBL'!$A72:$R947,12,FALSE)=0,"",VLOOKUP($A72,'FE - Flux 2 - UBL'!$A72:$R947,12,FALSE))</f>
        <v>100</v>
      </c>
      <c r="K72" s="91" t="str">
        <f>IF(VLOOKUP($A72,'FE - Flux 2 - UBL'!$A72:$R947,13,FALSE)=0,"",VLOOKUP($A72,'FE - Flux 2 - UBL'!$A72:$R947,13,FALSE))</f>
        <v/>
      </c>
      <c r="L72" s="93" t="str">
        <f>IF(VLOOKUP($A72,'FE - Flux 2 - UBL'!$A72:$R947,14,FALSE)=0,"",VLOOKUP($A72,'FE - Flux 2 - UBL'!$A72:$R947,14,FALSE))</f>
        <v/>
      </c>
      <c r="M72" s="108" t="str">
        <f>IF(VLOOKUP($A72,'FE - Flux 2 - UBL'!$A72:$R947,15,FALSE)=0,"",VLOOKUP($A72,'FE - Flux 2 - UBL'!$A72:$R947,15,FALSE))</f>
        <v> Identification of the Buyer.</v>
      </c>
      <c r="N72" s="92" t="str">
        <f>IF(VLOOKUP($A72,'FE - Flux 2 - UBL'!$A72:$R947,16,FALSE)=0,"",VLOOKUP($A72,'FE - Flux 2 - UBL'!$A72:$R947,16,FALSE))</f>
        <v> If no identification scheme is specified, it should be known to the Buyer and the Seller, for example a buyer identifier assigned by the Seller previously exchanged.</v>
      </c>
      <c r="O72" s="91" t="str">
        <f>IF(VLOOKUP($A72,'FE - Flux 2 - UBL'!$A72:$T947,17,FALSE)=0,"",VLOOKUP($A72,'FE - Flux 2 - UBL'!$A72:$T947,17,FALSE))</f>
        <v> G1.72 G1.74 G1.80 G2.16 G1.58</v>
      </c>
      <c r="P72" s="91" t="str">
        <f>IF(VLOOKUP($A72,'FE - Flux 2 - UBL'!$A72:$T947,18,FALSE)=0,"",VLOOKUP($A72,'FE - Flux 2 - UBL'!$A72:$T947,18,FALSE))</f>
        <v/>
      </c>
      <c r="Q72" s="91" t="str">
        <f>IF(VLOOKUP($A72,'FE - Flux 2 - UBL'!$A72:$T947,19,FALSE)=0,"",VLOOKUP($A72,'FE - Flux 2 - UBL'!$A72:$T947,19,FALSE))</f>
        <v/>
      </c>
      <c r="R72" s="95" t="str">
        <f>IF(VLOOKUP($A72,'FE - Flux 2 - UBL'!$A72:$T947,20,FALSE)=0,"",VLOOKUP($A72,'FE - Flux 2 - UBL'!$A72:$T947,20,FALSE))</f>
        <v/>
      </c>
    </row>
    <row r="73" spans="1:18" ht="42">
      <c r="A73" s="97" t="s">
        <v>457</v>
      </c>
      <c r="B73" s="91" t="str">
        <f>VLOOKUP(A73,'FE - Flux 2 - UBL'!A73:D753,4,FALSE)</f>
        <v> 1..1</v>
      </c>
      <c r="C73" s="26"/>
      <c r="D73" s="31"/>
      <c r="E73" s="100" t="s">
        <v>317</v>
      </c>
      <c r="F73" s="208"/>
      <c r="G73" s="291" t="s">
        <v>1836</v>
      </c>
      <c r="H73" s="292"/>
      <c r="I73" s="93" t="str">
        <f>IF(VLOOKUP($A73,'FE - Flux 2 - UBL'!$A73:$R948,11,FALSE)=0,"",VLOOKUP($A73,'FE - Flux 2 - UBL'!$A73:$R948,11,FALSE))</f>
        <v> IDENTIFIER</v>
      </c>
      <c r="J73" s="93">
        <f>IF(VLOOKUP($A73,'FE - Flux 2 - UBL'!$A73:$R948,12,FALSE)=0,"",VLOOKUP($A73,'FE - Flux 2 - UBL'!$A73:$R948,12,FALSE))</f>
        <v>4</v>
      </c>
      <c r="K73" s="91" t="str">
        <f>IF(VLOOKUP($A73,'FE - Flux 2 - UBL'!$A73:$R948,13,FALSE)=0,"",VLOOKUP($A73,'FE - Flux 2 - UBL'!$A73:$R948,13,FALSE))</f>
        <v> ISO6523 (ICD)</v>
      </c>
      <c r="L73" s="93" t="str">
        <f>IF(VLOOKUP($A73,'FE - Flux 2 - UBL'!$A73:$R948,14,FALSE)=0,"",VLOOKUP($A73,'FE - Flux 2 - UBL'!$A73:$R948,14,FALSE))</f>
        <v> Value = 0009 for a SIRET</v>
      </c>
      <c r="M73" s="108" t="str">
        <f>IF(VLOOKUP($A73,'FE - Flux 2 - UBL'!$A73:$R948,15,FALSE)=0,"",VLOOKUP($A73,'FE - Flux 2 - UBL'!$A73:$R948,15,FALSE))</f>
        <v> Buyer ID Schema ID</v>
      </c>
      <c r="N73" s="92" t="str">
        <f>IF(VLOOKUP($A73,'FE - Flux 2 - UBL'!$A73:$R948,16,FALSE)=0,"",VLOOKUP($A73,'FE - Flux 2 - UBL'!$A73:$R948,16,FALSE))</f>
        <v> If no identification scheme is specified, it should be known to the Buyer and the Seller, for example a buyer identifier assigned by the Seller previously exchanged.</v>
      </c>
      <c r="O73" s="91" t="str">
        <f>IF(VLOOKUP($A73,'FE - Flux 2 - UBL'!$A73:$T948,17,FALSE)=0,"",VLOOKUP($A73,'FE - Flux 2 - UBL'!$A73:$T948,17,FALSE))</f>
        <v> G2.07</v>
      </c>
      <c r="P73" s="91" t="str">
        <f>IF(VLOOKUP($A73,'FE - Flux 2 - UBL'!$A73:$T948,18,FALSE)=0,"",VLOOKUP($A73,'FE - Flux 2 - UBL'!$A73:$T948,18,FALSE))</f>
        <v/>
      </c>
      <c r="Q73" s="91" t="str">
        <f>IF(VLOOKUP($A73,'FE - Flux 2 - UBL'!$A73:$T948,19,FALSE)=0,"",VLOOKUP($A73,'FE - Flux 2 - UBL'!$A73:$T948,19,FALSE))</f>
        <v/>
      </c>
      <c r="R73" s="95" t="str">
        <f>IF(VLOOKUP($A73,'FE - Flux 2 - UBL'!$A73:$T948,20,FALSE)=0,"",VLOOKUP($A73,'FE - Flux 2 - UBL'!$A73:$T948,20,FALSE))</f>
        <v/>
      </c>
    </row>
    <row r="74" spans="1:18" ht="42">
      <c r="A74" s="97" t="s">
        <v>459</v>
      </c>
      <c r="B74" s="91" t="str">
        <f>VLOOKUP(A74,'FE - Flux 2 - UBL'!A74:D754,4,FALSE)</f>
        <v> 0..n</v>
      </c>
      <c r="C74" s="26"/>
      <c r="D74" s="137" t="s">
        <v>460</v>
      </c>
      <c r="E74" s="133"/>
      <c r="F74" s="133"/>
      <c r="G74" s="291" t="s">
        <v>1835</v>
      </c>
      <c r="H74" s="292"/>
      <c r="I74" s="93" t="str">
        <f>IF(VLOOKUP($A74,'FE - Flux 2 - UBL'!$A74:$R949,11,FALSE)=0,"",VLOOKUP($A74,'FE - Flux 2 - UBL'!$A74:$R949,11,FALSE))</f>
        <v>IDENTIFIER</v>
      </c>
      <c r="J74" s="93">
        <f>IF(VLOOKUP($A74,'FE - Flux 2 - UBL'!$A74:$R949,12,FALSE)=0,"",VLOOKUP($A74,'FE - Flux 2 - UBL'!$A74:$R949,12,FALSE))</f>
        <v>100</v>
      </c>
      <c r="K74" s="91" t="str">
        <f>IF(VLOOKUP($A74,'FE - Flux 2 - UBL'!$A74:$R949,13,FALSE)=0,"",VLOOKUP($A74,'FE - Flux 2 - UBL'!$A74:$R949,13,FALSE))</f>
        <v/>
      </c>
      <c r="L74" s="93" t="str">
        <f>IF(VLOOKUP($A74,'FE - Flux 2 - UBL'!$A74:$R949,14,FALSE)=0,"",VLOOKUP($A74,'FE - Flux 2 - UBL'!$A74:$R949,14,FALSE))</f>
        <v/>
      </c>
      <c r="M74" s="108" t="str">
        <f>IF(VLOOKUP($A74,'FE - Flux 2 - UBL'!$A74:$R949,15,FALSE)=0,"",VLOOKUP($A74,'FE - Flux 2 - UBL'!$A74:$R949,15,FALSE))</f>
        <v> Identification of the Buyer.</v>
      </c>
      <c r="N74" s="92" t="str">
        <f>IF(VLOOKUP($A74,'FE - Flux 2 - UBL'!$A74:$R949,16,FALSE)=0,"",VLOOKUP($A74,'FE - Flux 2 - UBL'!$A74:$R949,16,FALSE))</f>
        <v> If no identification scheme is specified, it should be known to the Buyer and the Seller, for example a buyer identifier assigned by the Seller previously exchanged.</v>
      </c>
      <c r="O74" s="91" t="str">
        <f>IF(VLOOKUP($A74,'FE - Flux 2 - UBL'!$A74:$T949,17,FALSE)=0,"",VLOOKUP($A74,'FE - Flux 2 - UBL'!$A74:$T949,17,FALSE))</f>
        <v> G2.29 G1.58</v>
      </c>
      <c r="P74" s="91" t="str">
        <f>IF(VLOOKUP($A74,'FE - Flux 2 - UBL'!$A74:$T949,18,FALSE)=0,"",VLOOKUP($A74,'FE - Flux 2 - UBL'!$A74:$T949,18,FALSE))</f>
        <v/>
      </c>
      <c r="Q74" s="91" t="str">
        <f>IF(VLOOKUP($A74,'FE - Flux 2 - UBL'!$A74:$T949,19,FALSE)=0,"",VLOOKUP($A74,'FE - Flux 2 - UBL'!$A74:$T949,19,FALSE))</f>
        <v/>
      </c>
      <c r="R74" s="95" t="str">
        <f>IF(VLOOKUP($A74,'FE - Flux 2 - UBL'!$A74:$T949,20,FALSE)=0,"",VLOOKUP($A74,'FE - Flux 2 - UBL'!$A74:$T949,20,FALSE))</f>
        <v/>
      </c>
    </row>
    <row r="75" spans="1:18" ht="42">
      <c r="A75" s="97" t="s">
        <v>462</v>
      </c>
      <c r="B75" s="91" t="str">
        <f>VLOOKUP(A75,'FE - Flux 2 - UBL'!A75:D755,4,FALSE)</f>
        <v> 1..1</v>
      </c>
      <c r="C75" s="26"/>
      <c r="D75" s="31"/>
      <c r="E75" s="100" t="s">
        <v>327</v>
      </c>
      <c r="F75" s="208"/>
      <c r="G75" s="291" t="s">
        <v>1836</v>
      </c>
      <c r="H75" s="292"/>
      <c r="I75" s="93" t="str">
        <f>IF(VLOOKUP($A75,'FE - Flux 2 - UBL'!$A75:$R950,11,FALSE)=0,"",VLOOKUP($A75,'FE - Flux 2 - UBL'!$A75:$R950,11,FALSE))</f>
        <v> IDENTIFIER</v>
      </c>
      <c r="J75" s="93">
        <f>IF(VLOOKUP($A75,'FE - Flux 2 - UBL'!$A75:$R950,12,FALSE)=0,"",VLOOKUP($A75,'FE - Flux 2 - UBL'!$A75:$R950,12,FALSE))</f>
        <v>4</v>
      </c>
      <c r="K75" s="91" t="str">
        <f>IF(VLOOKUP($A75,'FE - Flux 2 - UBL'!$A75:$R950,13,FALSE)=0,"",VLOOKUP($A75,'FE - Flux 2 - UBL'!$A75:$R950,13,FALSE))</f>
        <v xml:space="preserve"> ISO6523 (ICD) Value = 0224</v>
      </c>
      <c r="L75" s="93" t="str">
        <f>IF(VLOOKUP($A75,'FE - Flux 2 - UBL'!$A75:$R950,14,FALSE)=0,"",VLOOKUP($A75,'FE - Flux 2 - UBL'!$A75:$R950,14,FALSE))</f>
        <v/>
      </c>
      <c r="M75" s="108" t="str">
        <f>IF(VLOOKUP($A75,'FE - Flux 2 - UBL'!$A75:$R950,15,FALSE)=0,"",VLOOKUP($A75,'FE - Flux 2 - UBL'!$A75:$R950,15,FALSE))</f>
        <v> Buyer ID Schema ID</v>
      </c>
      <c r="N75" s="92" t="str">
        <f>IF(VLOOKUP($A75,'FE - Flux 2 - UBL'!$A75:$R950,16,FALSE)=0,"",VLOOKUP($A75,'FE - Flux 2 - UBL'!$A75:$R950,16,FALSE))</f>
        <v> If no identification scheme is specified, it should be known to the Buyer and the Seller, for example a buyer identifier assigned by the Seller previously exchanged.</v>
      </c>
      <c r="O75" s="91" t="str">
        <f>IF(VLOOKUP($A75,'FE - Flux 2 - UBL'!$A75:$T950,17,FALSE)=0,"",VLOOKUP($A75,'FE - Flux 2 - UBL'!$A75:$T950,17,FALSE))</f>
        <v/>
      </c>
      <c r="P75" s="91" t="str">
        <f>IF(VLOOKUP($A75,'FE - Flux 2 - UBL'!$A75:$T950,18,FALSE)=0,"",VLOOKUP($A75,'FE - Flux 2 - UBL'!$A75:$T950,18,FALSE))</f>
        <v> S1.11</v>
      </c>
      <c r="Q75" s="91" t="str">
        <f>IF(VLOOKUP($A75,'FE - Flux 2 - UBL'!$A75:$T950,19,FALSE)=0,"",VLOOKUP($A75,'FE - Flux 2 - UBL'!$A75:$T950,19,FALSE))</f>
        <v/>
      </c>
      <c r="R75" s="95" t="str">
        <f>IF(VLOOKUP($A75,'FE - Flux 2 - UBL'!$A75:$T950,20,FALSE)=0,"",VLOOKUP($A75,'FE - Flux 2 - UBL'!$A75:$T950,20,FALSE))</f>
        <v/>
      </c>
    </row>
    <row r="76" spans="1:18" ht="56">
      <c r="A76" s="97" t="s">
        <v>463</v>
      </c>
      <c r="B76" s="91" t="str">
        <f>VLOOKUP(A76,'FE - Flux 2 - UBL'!A76:D756,4,FALSE)</f>
        <v> 0..1</v>
      </c>
      <c r="C76" s="26"/>
      <c r="D76" s="137" t="s">
        <v>331</v>
      </c>
      <c r="E76" s="99"/>
      <c r="F76" s="133"/>
      <c r="G76" s="291" t="s">
        <v>1837</v>
      </c>
      <c r="H76" s="292"/>
      <c r="I76" s="93" t="str">
        <f>IF(VLOOKUP($A76,'FE - Flux 2 - UBL'!$A76:$R951,11,FALSE)=0,"",VLOOKUP($A76,'FE - Flux 2 - UBL'!$A76:$R951,11,FALSE))</f>
        <v> IDENTIFIER</v>
      </c>
      <c r="J76" s="93">
        <f>IF(VLOOKUP($A76,'FE - Flux 2 - UBL'!$A76:$R951,12,FALSE)=0,"",VLOOKUP($A76,'FE - Flux 2 - UBL'!$A76:$R951,12,FALSE))</f>
        <v>9</v>
      </c>
      <c r="K76" s="91" t="str">
        <f>IF(VLOOKUP($A76,'FE - Flux 2 - UBL'!$A76:$R951,13,FALSE)=0,"",VLOOKUP($A76,'FE - Flux 2 - UBL'!$A76:$R951,13,FALSE))</f>
        <v/>
      </c>
      <c r="L76" s="93" t="str">
        <f>IF(VLOOKUP($A76,'FE - Flux 2 - UBL'!$A76:$R951,14,FALSE)=0,"",VLOOKUP($A76,'FE - Flux 2 - UBL'!$A76:$R951,14,FALSE))</f>
        <v/>
      </c>
      <c r="M76" s="108" t="str">
        <f>IF(VLOOKUP($A76,'FE - Flux 2 - UBL'!$A76:$R951,15,FALSE)=0,"",VLOOKUP($A76,'FE - Flux 2 - UBL'!$A76:$R951,15,FALSE))</f>
        <v> Identifier issued by an official registration body, which identifies the Buyer as a legal entity or legal entity.</v>
      </c>
      <c r="N76" s="92" t="str">
        <f>IF(VLOOKUP($A76,'FE - Flux 2 - UBL'!$A76:$R951,16,FALSE)=0,"",VLOOKUP($A76,'FE - Flux 2 - UBL'!$A76:$R951,16,FALSE))</f>
        <v>If no identification scheme is specified, it should be known to the Buyer and the Seller, for example an identifier exclusively used in the applicable legal environment.</v>
      </c>
      <c r="O76" s="91" t="str">
        <f>IF(VLOOKUP($A76,'FE - Flux 2 - UBL'!$A76:$T951,17,FALSE)=0,"",VLOOKUP($A76,'FE - Flux 2 - UBL'!$A76:$T951,17,FALSE))</f>
        <v> G1.63 G1.58 G1.79 G6.08</v>
      </c>
      <c r="P76" s="91" t="str">
        <f>IF(VLOOKUP($A76,'FE - Flux 2 - UBL'!$A76:$T951,18,FALSE)=0,"",VLOOKUP($A76,'FE - Flux 2 - UBL'!$A76:$T951,18,FALSE))</f>
        <v/>
      </c>
      <c r="Q76" s="91" t="str">
        <f>IF(VLOOKUP($A76,'FE - Flux 2 - UBL'!$A76:$T951,19,FALSE)=0,"",VLOOKUP($A76,'FE - Flux 2 - UBL'!$A76:$T951,19,FALSE))</f>
        <v/>
      </c>
      <c r="R76" s="95" t="str">
        <f>IF(VLOOKUP($A76,'FE - Flux 2 - UBL'!$A76:$T951,20,FALSE)=0,"",VLOOKUP($A76,'FE - Flux 2 - UBL'!$A76:$T951,20,FALSE))</f>
        <v/>
      </c>
    </row>
    <row r="77" spans="1:18" ht="28">
      <c r="A77" s="97" t="s">
        <v>468</v>
      </c>
      <c r="B77" s="91" t="str">
        <f>VLOOKUP(A77,'FE - Flux 2 - UBL'!A77:D757,4,FALSE)</f>
        <v> 0..1</v>
      </c>
      <c r="C77" s="26"/>
      <c r="D77" s="31"/>
      <c r="E77" s="287" t="s">
        <v>215</v>
      </c>
      <c r="F77" s="286"/>
      <c r="G77" s="291" t="s">
        <v>1838</v>
      </c>
      <c r="H77" s="292"/>
      <c r="I77" s="93" t="str">
        <f>IF(VLOOKUP($A77,'FE - Flux 2 - UBL'!$A77:$R952,11,FALSE)=0,"",VLOOKUP($A77,'FE - Flux 2 - UBL'!$A77:$R952,11,FALSE))</f>
        <v> IDENTIFIER</v>
      </c>
      <c r="J77" s="93">
        <f>IF(VLOOKUP($A77,'FE - Flux 2 - UBL'!$A77:$R952,12,FALSE)=0,"",VLOOKUP($A77,'FE - Flux 2 - UBL'!$A77:$R952,12,FALSE))</f>
        <v>4</v>
      </c>
      <c r="K77" s="91" t="str">
        <f>IF(VLOOKUP($A77,'FE - Flux 2 - UBL'!$A77:$R952,13,FALSE)=0,"",VLOOKUP($A77,'FE - Flux 2 - UBL'!$A77:$R952,13,FALSE))</f>
        <v> ISO6523 (ICD)</v>
      </c>
      <c r="L77" s="93" t="str">
        <f>IF(VLOOKUP($A77,'FE - Flux 2 - UBL'!$A77:$R952,14,FALSE)=0,"",VLOOKUP($A77,'FE - Flux 2 - UBL'!$A77:$R952,14,FALSE))</f>
        <v> Value = 0002 for a SIREN</v>
      </c>
      <c r="M77" s="108" t="str">
        <f>IF(VLOOKUP($A77,'FE - Flux 2 - UBL'!$A77:$R952,15,FALSE)=0,"",VLOOKUP($A77,'FE - Flux 2 - UBL'!$A77:$R952,15,FALSE))</f>
        <v> Buyer Legal Registration ID Schema Identifier</v>
      </c>
      <c r="N77" s="92" t="str">
        <f>IF(VLOOKUP($A77,'FE - Flux 2 - UBL'!$A77:$R952,16,FALSE)=0,"",VLOOKUP($A77,'FE - Flux 2 - UBL'!$A77:$R952,16,FALSE))</f>
        <v> If used, the schema identifier must be chosen from the list entries published by the ISO 6523 maintenance agency.</v>
      </c>
      <c r="O77" s="91" t="str">
        <f>IF(VLOOKUP($A77,'FE - Flux 2 - UBL'!$A77:$T952,17,FALSE)=0,"",VLOOKUP($A77,'FE - Flux 2 - UBL'!$A77:$T952,17,FALSE))</f>
        <v> G6.08</v>
      </c>
      <c r="P77" s="91" t="str">
        <f>IF(VLOOKUP($A77,'FE - Flux 2 - UBL'!$A77:$T952,18,FALSE)=0,"",VLOOKUP($A77,'FE - Flux 2 - UBL'!$A77:$T952,18,FALSE))</f>
        <v/>
      </c>
      <c r="Q77" s="91" t="str">
        <f>IF(VLOOKUP($A77,'FE - Flux 2 - UBL'!$A77:$T952,19,FALSE)=0,"",VLOOKUP($A77,'FE - Flux 2 - UBL'!$A77:$T952,19,FALSE))</f>
        <v/>
      </c>
      <c r="R77" s="95" t="str">
        <f>IF(VLOOKUP($A77,'FE - Flux 2 - UBL'!$A77:$T952,20,FALSE)=0,"",VLOOKUP($A77,'FE - Flux 2 - UBL'!$A77:$T952,20,FALSE))</f>
        <v/>
      </c>
    </row>
    <row r="78" spans="1:18" ht="56">
      <c r="A78" s="97" t="s">
        <v>471</v>
      </c>
      <c r="B78" s="91" t="str">
        <f>VLOOKUP(A78,'FE - Flux 2 - UBL'!A78:D758,4,FALSE)</f>
        <v> 0..1</v>
      </c>
      <c r="C78" s="26"/>
      <c r="D78" s="304" t="s">
        <v>472</v>
      </c>
      <c r="E78" s="289"/>
      <c r="F78" s="290"/>
      <c r="G78" s="291" t="s">
        <v>1839</v>
      </c>
      <c r="H78" s="292"/>
      <c r="I78" s="93" t="str">
        <f>IF(VLOOKUP($A78,'FE - Flux 2 - UBL'!$A78:$R953,11,FALSE)=0,"",VLOOKUP($A78,'FE - Flux 2 - UBL'!$A78:$R953,11,FALSE))</f>
        <v> IDENTIFIER</v>
      </c>
      <c r="J78" s="93">
        <f>IF(VLOOKUP($A78,'FE - Flux 2 - UBL'!$A78:$R953,12,FALSE)=0,"",VLOOKUP($A78,'FE - Flux 2 - UBL'!$A78:$R953,12,FALSE))</f>
        <v>18</v>
      </c>
      <c r="K78" s="91" t="str">
        <f>IF(VLOOKUP($A78,'FE - Flux 2 - UBL'!$A78:$R953,13,FALSE)=0,"",VLOOKUP($A78,'FE - Flux 2 - UBL'!$A78:$R953,13,FALSE))</f>
        <v> ISO 3166</v>
      </c>
      <c r="L78" s="93" t="str">
        <f>IF(VLOOKUP($A78,'FE - Flux 2 - UBL'!$A78:$R953,14,FALSE)=0,"",VLOOKUP($A78,'FE - Flux 2 - UBL'!$A78:$R953,14,FALSE))</f>
        <v/>
      </c>
      <c r="M78" s="108" t="str">
        <f>IF(VLOOKUP($A78,'FE - Flux 2 - UBL'!$A78:$R953,15,FALSE)=0,"",VLOOKUP($A78,'FE - Flux 2 - UBL'!$A78:$R953,15,FALSE))</f>
        <v> Buyer's VAT ID (also called Buyer's VAT Identification Number).</v>
      </c>
      <c r="N78" s="92" t="str">
        <f>IF(VLOOKUP($A78,'FE - Flux 2 - UBL'!$A78:$R953,16,FALSE)=0,"",VLOOKUP($A78,'FE - Flux 2 - UBL'!$A78:$R953,16,FALSE))</f>
        <v>According to Article 215 of Council Directive 2006/112/EC [2], the individual VAT identification number includes a prefix in accordance with ISO 3166-1 alpha-2 to identify the Member State by which it was awarded. However, Greece is allowed to use the prefix "EL".</v>
      </c>
      <c r="O78" s="91" t="str">
        <f>IF(VLOOKUP($A78,'FE - Flux 2 - UBL'!$A78:$T953,17,FALSE)=0,"",VLOOKUP($A78,'FE - Flux 2 - UBL'!$A78:$T953,17,FALSE))</f>
        <v> G1.78 G6.11</v>
      </c>
      <c r="P78" s="91" t="str">
        <f>IF(VLOOKUP($A78,'FE - Flux 2 - UBL'!$A78:$T953,18,FALSE)=0,"",VLOOKUP($A78,'FE - Flux 2 - UBL'!$A78:$T953,18,FALSE))</f>
        <v/>
      </c>
      <c r="Q78" s="91" t="str">
        <f>IF(VLOOKUP($A78,'FE - Flux 2 - UBL'!$A78:$T953,19,FALSE)=0,"",VLOOKUP($A78,'FE - Flux 2 - UBL'!$A78:$T953,19,FALSE))</f>
        <v> BR-CO-9</v>
      </c>
      <c r="R78" s="95" t="str">
        <f>IF(VLOOKUP($A78,'FE - Flux 2 - UBL'!$A78:$T953,20,FALSE)=0,"",VLOOKUP($A78,'FE - Flux 2 - UBL'!$A78:$T953,20,FALSE))</f>
        <v/>
      </c>
    </row>
    <row r="79" spans="1:18" ht="26.25" customHeight="1">
      <c r="A79" s="97" t="s">
        <v>477</v>
      </c>
      <c r="B79" s="91" t="str">
        <f>VLOOKUP(A79,'FE - Flux 2 - UBL'!A79:D759,4,FALSE)</f>
        <v> 1..1</v>
      </c>
      <c r="C79" s="26"/>
      <c r="D79" s="31"/>
      <c r="E79" s="135" t="s">
        <v>1840</v>
      </c>
      <c r="F79" s="207"/>
      <c r="G79" s="291" t="s">
        <v>1841</v>
      </c>
      <c r="H79" s="292"/>
      <c r="I79" s="93" t="str">
        <f>IF(VLOOKUP($A79,'FE - Flux 2 - UBL'!$A79:$R954,11,FALSE)=0,"",VLOOKUP($A79,'FE - Flux 2 - UBL'!$A79:$R954,11,FALSE))</f>
        <v> CODED</v>
      </c>
      <c r="J79" s="93">
        <f>IF(VLOOKUP($A79,'FE - Flux 2 - UBL'!$A79:$R954,12,FALSE)=0,"",VLOOKUP($A79,'FE - Flux 2 - UBL'!$A79:$R954,12,FALSE))</f>
        <v>3</v>
      </c>
      <c r="K79" s="91" t="str">
        <f>IF(VLOOKUP($A79,'FE - Flux 2 - UBL'!$A79:$R954,13,FALSE)=0,"",VLOOKUP($A79,'FE - Flux 2 - UBL'!$A79:$R954,13,FALSE))</f>
        <v> Value = VAT (UBL) Value = VA (CII)</v>
      </c>
      <c r="L79" s="93" t="str">
        <f>IF(VLOOKUP($A79,'FE - Flux 2 - UBL'!$A79:$R954,14,FALSE)=0,"",VLOOKUP($A79,'FE - Flux 2 - UBL'!$A79:$R954,14,FALSE))</f>
        <v/>
      </c>
      <c r="M79" s="108" t="str">
        <f>IF(VLOOKUP($A79,'FE - Flux 2 - UBL'!$A79:$R954,15,FALSE)=0,"",VLOOKUP($A79,'FE - Flux 2 - UBL'!$A79:$R954,15,FALSE))</f>
        <v/>
      </c>
      <c r="N79" s="92" t="str">
        <f>IF(VLOOKUP($A79,'FE - Flux 2 - UBL'!$A79:$R954,16,FALSE)=0,"",VLOOKUP($A79,'FE - Flux 2 - UBL'!$A79:$R954,16,FALSE))</f>
        <v/>
      </c>
      <c r="O79" s="91" t="str">
        <f>IF(VLOOKUP($A79,'FE - Flux 2 - UBL'!$A79:$T954,17,FALSE)=0,"",VLOOKUP($A79,'FE - Flux 2 - UBL'!$A79:$T954,17,FALSE))</f>
        <v> G6.11</v>
      </c>
      <c r="P79" s="91" t="str">
        <f>IF(VLOOKUP($A79,'FE - Flux 2 - UBL'!$A79:$T954,18,FALSE)=0,"",VLOOKUP($A79,'FE - Flux 2 - UBL'!$A79:$T954,18,FALSE))</f>
        <v/>
      </c>
      <c r="Q79" s="91" t="str">
        <f>IF(VLOOKUP($A79,'FE - Flux 2 - UBL'!$A79:$T954,19,FALSE)=0,"",VLOOKUP($A79,'FE - Flux 2 - UBL'!$A79:$T954,19,FALSE))</f>
        <v/>
      </c>
      <c r="R79" s="95" t="str">
        <f>IF(VLOOKUP($A79,'FE - Flux 2 - UBL'!$A79:$T954,20,FALSE)=0,"",VLOOKUP($A79,'FE - Flux 2 - UBL'!$A79:$T954,20,FALSE))</f>
        <v/>
      </c>
    </row>
    <row r="80" spans="1:18" ht="26.25" customHeight="1">
      <c r="A80" s="97" t="s">
        <v>481</v>
      </c>
      <c r="B80" s="91" t="str">
        <f>VLOOKUP(A80,'FE - Flux 2 - UBL'!A80:D760,4,FALSE)</f>
        <v> 0..1</v>
      </c>
      <c r="C80" s="26"/>
      <c r="D80" s="137" t="s">
        <v>1842</v>
      </c>
      <c r="E80" s="99"/>
      <c r="F80" s="99"/>
      <c r="G80" s="291" t="s">
        <v>1843</v>
      </c>
      <c r="H80" s="292"/>
      <c r="I80" s="93" t="str">
        <f>IF(VLOOKUP($A80,'FE - Flux 2 - UBL'!$A80:$R955,11,FALSE)=0,"",VLOOKUP($A80,'FE - Flux 2 - UBL'!$A80:$R955,11,FALSE))</f>
        <v> IDENTIFIER</v>
      </c>
      <c r="J80" s="93">
        <f>IF(VLOOKUP($A80,'FE - Flux 2 - UBL'!$A80:$R955,12,FALSE)=0,"",VLOOKUP($A80,'FE - Flux 2 - UBL'!$A80:$R955,12,FALSE))</f>
        <v>50</v>
      </c>
      <c r="K80" s="91" t="str">
        <f>IF(VLOOKUP($A80,'FE - Flux 2 - UBL'!$A80:$R955,13,FALSE)=0,"",VLOOKUP($A80,'FE - Flux 2 - UBL'!$A80:$R955,13,FALSE))</f>
        <v/>
      </c>
      <c r="L80" s="93" t="str">
        <f>IF(VLOOKUP($A80,'FE - Flux 2 - UBL'!$A80:$R955,14,FALSE)=0,"",VLOOKUP($A80,'FE - Flux 2 - UBL'!$A80:$R955,14,FALSE))</f>
        <v/>
      </c>
      <c r="M80" s="108" t="str">
        <f>IF(VLOOKUP($A80,'FE - Flux 2 - UBL'!$A80:$R955,15,FALSE)=0,"",VLOOKUP($A80,'FE - Flux 2 - UBL'!$A80:$R955,15,FALSE))</f>
        <v> Identifies the Buyer's email address to which a commercial document should be sent.</v>
      </c>
      <c r="N80" s="92" t="str">
        <f>IF(VLOOKUP($A80,'FE - Flux 2 - UBL'!$A80:$R955,16,FALSE)=0,"",VLOOKUP($A80,'FE - Flux 2 - UBL'!$A80:$R955,16,FALSE))</f>
        <v/>
      </c>
      <c r="O80" s="91" t="str">
        <f>IF(VLOOKUP($A80,'FE - Flux 2 - UBL'!$A80:$T955,17,FALSE)=0,"",VLOOKUP($A80,'FE - Flux 2 - UBL'!$A80:$T955,17,FALSE))</f>
        <v> G1.58</v>
      </c>
      <c r="P80" s="91" t="str">
        <f>IF(VLOOKUP($A80,'FE - Flux 2 - UBL'!$A80:$T955,18,FALSE)=0,"",VLOOKUP($A80,'FE - Flux 2 - UBL'!$A80:$T955,18,FALSE))</f>
        <v/>
      </c>
      <c r="Q80" s="91" t="str">
        <f>IF(VLOOKUP($A80,'FE - Flux 2 - UBL'!$A80:$T955,19,FALSE)=0,"",VLOOKUP($A80,'FE - Flux 2 - UBL'!$A80:$T955,19,FALSE))</f>
        <v> BR-63</v>
      </c>
      <c r="R80" s="95" t="str">
        <f>IF(VLOOKUP($A80,'FE - Flux 2 - UBL'!$A80:$T955,20,FALSE)=0,"",VLOOKUP($A80,'FE - Flux 2 - UBL'!$A80:$T955,20,FALSE))</f>
        <v/>
      </c>
    </row>
    <row r="81" spans="1:18" ht="42">
      <c r="A81" s="97" t="s">
        <v>487</v>
      </c>
      <c r="B81" s="91" t="str">
        <f>VLOOKUP(A81,'FE - Flux 2 - UBL'!A81:D761,4,FALSE)</f>
        <v> 1..1</v>
      </c>
      <c r="C81" s="28"/>
      <c r="D81" s="33"/>
      <c r="E81" s="135" t="s">
        <v>1844</v>
      </c>
      <c r="F81" s="135"/>
      <c r="G81" s="291" t="s">
        <v>1845</v>
      </c>
      <c r="H81" s="292"/>
      <c r="I81" s="93" t="str">
        <f>IF(VLOOKUP($A81,'FE - Flux 2 - UBL'!$A81:$R956,11,FALSE)=0,"",VLOOKUP($A81,'FE - Flux 2 - UBL'!$A81:$R956,11,FALSE))</f>
        <v> IDENTIFIER</v>
      </c>
      <c r="J81" s="93">
        <f>IF(VLOOKUP($A81,'FE - Flux 2 - UBL'!$A81:$R956,12,FALSE)=0,"",VLOOKUP($A81,'FE - Flux 2 - UBL'!$A81:$R956,12,FALSE))</f>
        <v>4</v>
      </c>
      <c r="K81" s="91" t="str">
        <f>IF(VLOOKUP($A81,'FE - Flux 2 - UBL'!$A81:$R956,13,FALSE)=0,"",VLOOKUP($A81,'FE - Flux 2 - UBL'!$A81:$R956,13,FALSE))</f>
        <v> Codelist Electronic Address Scheme (EAS) ISO6523 (ICD)</v>
      </c>
      <c r="L81" s="93" t="str">
        <f>IF(VLOOKUP($A81,'FE - Flux 2 - UBL'!$A81:$R956,14,FALSE)=0,"",VLOOKUP($A81,'FE - Flux 2 - UBL'!$A81:$R956,14,FALSE))</f>
        <v/>
      </c>
      <c r="M81" s="108" t="str">
        <f>IF(VLOOKUP($A81,'FE - Flux 2 - UBL'!$A81:$R956,15,FALSE)=0,"",VLOOKUP($A81,'FE - Flux 2 - UBL'!$A81:$R956,15,FALSE))</f>
        <v> Identifies the buyer's email address at</v>
      </c>
      <c r="N81" s="92" t="str">
        <f>IF(VLOOKUP($A81,'FE - Flux 2 - UBL'!$A81:$R956,16,FALSE)=0,"",VLOOKUP($A81,'FE - Flux 2 - UBL'!$A81:$R956,16,FALSE))</f>
        <v>The scheme identifier must be chosen from a list maintained by the Connecting Europe Facility.</v>
      </c>
      <c r="O81" s="91" t="str">
        <f>IF(VLOOKUP($A81,'FE - Flux 2 - UBL'!$A81:$T956,17,FALSE)=0,"",VLOOKUP($A81,'FE - Flux 2 - UBL'!$A81:$T956,17,FALSE))</f>
        <v/>
      </c>
      <c r="P81" s="91" t="str">
        <f>IF(VLOOKUP($A81,'FE - Flux 2 - UBL'!$A81:$T956,18,FALSE)=0,"",VLOOKUP($A81,'FE - Flux 2 - UBL'!$A81:$T956,18,FALSE))</f>
        <v/>
      </c>
      <c r="Q81" s="91" t="str">
        <f>IF(VLOOKUP($A81,'FE - Flux 2 - UBL'!$A81:$T956,19,FALSE)=0,"",VLOOKUP($A81,'FE - Flux 2 - UBL'!$A81:$T956,19,FALSE))</f>
        <v/>
      </c>
      <c r="R81" s="95" t="str">
        <f>IF(VLOOKUP($A81,'FE - Flux 2 - UBL'!$A81:$T956,20,FALSE)=0,"",VLOOKUP($A81,'FE - Flux 2 - UBL'!$A81:$T956,20,FALSE))</f>
        <v/>
      </c>
    </row>
    <row r="82" spans="1:18" ht="28">
      <c r="A82" s="89" t="s">
        <v>493</v>
      </c>
      <c r="B82" s="91" t="str">
        <f>VLOOKUP(A82,'FE - Flux 2 - UBL'!A82:D762,4,FALSE)</f>
        <v> 1..1</v>
      </c>
      <c r="C82" s="26"/>
      <c r="D82" s="30" t="s">
        <v>494</v>
      </c>
      <c r="E82" s="99"/>
      <c r="F82" s="99"/>
      <c r="G82" s="291" t="s">
        <v>1846</v>
      </c>
      <c r="H82" s="292"/>
      <c r="I82" s="93" t="str">
        <f>IF(VLOOKUP($A82,'FE - Flux 2 - UBL'!$A82:$R957,11,FALSE)=0,"",VLOOKUP($A82,'FE - Flux 2 - UBL'!$A82:$R957,11,FALSE))</f>
        <v/>
      </c>
      <c r="J82" s="93" t="str">
        <f>IF(VLOOKUP($A82,'FE - Flux 2 - UBL'!$A82:$R957,12,FALSE)=0,"",VLOOKUP($A82,'FE - Flux 2 - UBL'!$A82:$R957,12,FALSE))</f>
        <v/>
      </c>
      <c r="K82" s="91" t="str">
        <f>IF(VLOOKUP($A82,'FE - Flux 2 - UBL'!$A82:$R957,13,FALSE)=0,"",VLOOKUP($A82,'FE - Flux 2 - UBL'!$A82:$R957,13,FALSE))</f>
        <v/>
      </c>
      <c r="L82" s="93" t="str">
        <f>IF(VLOOKUP($A82,'FE - Flux 2 - UBL'!$A82:$R957,14,FALSE)=0,"",VLOOKUP($A82,'FE - Flux 2 - UBL'!$A82:$R957,14,FALSE))</f>
        <v/>
      </c>
      <c r="M82" s="108" t="str">
        <f>IF(VLOOKUP($A82,'FE - Flux 2 - UBL'!$A82:$R957,15,FALSE)=0,"",VLOOKUP($A82,'FE - Flux 2 - UBL'!$A82:$R957,15,FALSE))</f>
        <v> Group of business terms providing information on the postal address of the Buyer.</v>
      </c>
      <c r="N82" s="92" t="str">
        <f>IF(VLOOKUP($A82,'FE - Flux 2 - UBL'!$A82:$R957,16,FALSE)=0,"",VLOOKUP($A82,'FE - Flux 2 - UBL'!$A82:$R957,16,FALSE))</f>
        <v> Relevant elements of the address must be completed to comply with legal requirements.</v>
      </c>
      <c r="O82" s="91" t="str">
        <f>IF(VLOOKUP($A82,'FE - Flux 2 - UBL'!$A82:$T957,17,FALSE)=0,"",VLOOKUP($A82,'FE - Flux 2 - UBL'!$A82:$T957,17,FALSE))</f>
        <v> G6.08</v>
      </c>
      <c r="P82" s="91" t="str">
        <f>IF(VLOOKUP($A82,'FE - Flux 2 - UBL'!$A82:$T957,18,FALSE)=0,"",VLOOKUP($A82,'FE - Flux 2 - UBL'!$A82:$T957,18,FALSE))</f>
        <v/>
      </c>
      <c r="Q82" s="91" t="str">
        <f>IF(VLOOKUP($A82,'FE - Flux 2 - UBL'!$A82:$T957,19,FALSE)=0,"",VLOOKUP($A82,'FE - Flux 2 - UBL'!$A82:$T957,19,FALSE))</f>
        <v> BR-10</v>
      </c>
      <c r="R82" s="95" t="str">
        <f>IF(VLOOKUP($A82,'FE - Flux 2 - UBL'!$A82:$T957,20,FALSE)=0,"",VLOOKUP($A82,'FE - Flux 2 - UBL'!$A82:$T957,20,FALSE))</f>
        <v/>
      </c>
    </row>
    <row r="83" spans="1:18" ht="33" customHeight="1">
      <c r="A83" s="97" t="s">
        <v>498</v>
      </c>
      <c r="B83" s="91" t="str">
        <f>VLOOKUP(A83,'FE - Flux 2 - UBL'!A83:D763,4,FALSE)</f>
        <v> 0..1</v>
      </c>
      <c r="C83" s="26"/>
      <c r="D83" s="34"/>
      <c r="E83" s="135" t="s">
        <v>499</v>
      </c>
      <c r="F83" s="207"/>
      <c r="G83" s="291" t="s">
        <v>1847</v>
      </c>
      <c r="H83" s="292"/>
      <c r="I83" s="93" t="str">
        <f>IF(VLOOKUP($A83,'FE - Flux 2 - UBL'!$A83:$R958,11,FALSE)=0,"",VLOOKUP($A83,'FE - Flux 2 - UBL'!$A83:$R958,11,FALSE))</f>
        <v> TEXT</v>
      </c>
      <c r="J83" s="93">
        <f>IF(VLOOKUP($A83,'FE - Flux 2 - UBL'!$A83:$R958,12,FALSE)=0,"",VLOOKUP($A83,'FE - Flux 2 - UBL'!$A83:$R958,12,FALSE))</f>
        <v>255</v>
      </c>
      <c r="K83" s="91" t="str">
        <f>IF(VLOOKUP($A83,'FE - Flux 2 - UBL'!$A83:$R958,13,FALSE)=0,"",VLOOKUP($A83,'FE - Flux 2 - UBL'!$A83:$R958,13,FALSE))</f>
        <v/>
      </c>
      <c r="L83" s="93" t="str">
        <f>IF(VLOOKUP($A83,'FE - Flux 2 - UBL'!$A83:$R958,14,FALSE)=0,"",VLOOKUP($A83,'FE - Flux 2 - UBL'!$A83:$R958,14,FALSE))</f>
        <v/>
      </c>
      <c r="M83" s="108" t="str">
        <f>IF(VLOOKUP($A83,'FE - Flux 2 - UBL'!$A83:$R958,15,FALSE)=0,"",VLOOKUP($A83,'FE - Flux 2 - UBL'!$A83:$R958,15,FALSE))</f>
        <v> Main line of an address.</v>
      </c>
      <c r="N83" s="92" t="str">
        <f>IF(VLOOKUP($A83,'FE - Flux 2 - UBL'!$A83:$R958,16,FALSE)=0,"",VLOOKUP($A83,'FE - Flux 2 - UBL'!$A83:$R958,16,FALSE))</f>
        <v> Usually the name and number of the street or post office box.</v>
      </c>
      <c r="O83" s="91" t="str">
        <f>IF(VLOOKUP($A83,'FE - Flux 2 - UBL'!$A83:$T958,17,FALSE)=0,"",VLOOKUP($A83,'FE - Flux 2 - UBL'!$A83:$T958,17,FALSE))</f>
        <v/>
      </c>
      <c r="P83" s="91" t="str">
        <f>IF(VLOOKUP($A83,'FE - Flux 2 - UBL'!$A83:$T958,18,FALSE)=0,"",VLOOKUP($A83,'FE - Flux 2 - UBL'!$A83:$T958,18,FALSE))</f>
        <v/>
      </c>
      <c r="Q83" s="91" t="str">
        <f>IF(VLOOKUP($A83,'FE - Flux 2 - UBL'!$A83:$T958,19,FALSE)=0,"",VLOOKUP($A83,'FE - Flux 2 - UBL'!$A83:$T958,19,FALSE))</f>
        <v/>
      </c>
      <c r="R83" s="95" t="str">
        <f>IF(VLOOKUP($A83,'FE - Flux 2 - UBL'!$A83:$T958,20,FALSE)=0,"",VLOOKUP($A83,'FE - Flux 2 - UBL'!$A83:$T958,20,FALSE))</f>
        <v/>
      </c>
    </row>
    <row r="84" spans="1:18" ht="33" customHeight="1">
      <c r="A84" s="97" t="s">
        <v>501</v>
      </c>
      <c r="B84" s="91" t="str">
        <f>VLOOKUP(A84,'FE - Flux 2 - UBL'!A84:D764,4,FALSE)</f>
        <v> 0..1</v>
      </c>
      <c r="C84" s="26"/>
      <c r="D84" s="34"/>
      <c r="E84" s="135" t="s">
        <v>502</v>
      </c>
      <c r="F84" s="207"/>
      <c r="G84" s="291" t="s">
        <v>1848</v>
      </c>
      <c r="H84" s="292"/>
      <c r="I84" s="93" t="str">
        <f>IF(VLOOKUP($A84,'FE - Flux 2 - UBL'!$A84:$R959,11,FALSE)=0,"",VLOOKUP($A84,'FE - Flux 2 - UBL'!$A84:$R959,11,FALSE))</f>
        <v> TEXT</v>
      </c>
      <c r="J84" s="93">
        <f>IF(VLOOKUP($A84,'FE - Flux 2 - UBL'!$A84:$R959,12,FALSE)=0,"",VLOOKUP($A84,'FE - Flux 2 - UBL'!$A84:$R959,12,FALSE))</f>
        <v>255</v>
      </c>
      <c r="K84" s="91" t="str">
        <f>IF(VLOOKUP($A84,'FE - Flux 2 - UBL'!$A84:$R959,13,FALSE)=0,"",VLOOKUP($A84,'FE - Flux 2 - UBL'!$A84:$R959,13,FALSE))</f>
        <v/>
      </c>
      <c r="L84" s="93" t="str">
        <f>IF(VLOOKUP($A84,'FE - Flux 2 - UBL'!$A84:$R959,14,FALSE)=0,"",VLOOKUP($A84,'FE - Flux 2 - UBL'!$A84:$R959,14,FALSE))</f>
        <v/>
      </c>
      <c r="M84" s="108" t="str">
        <f>IF(VLOOKUP($A84,'FE - Flux 2 - UBL'!$A84:$R959,15,FALSE)=0,"",VLOOKUP($A84,'FE - Flux 2 - UBL'!$A84:$R959,15,FALSE))</f>
        <v> Additional line of an address, which can be used to provide details and supplement the main line.</v>
      </c>
      <c r="N84" s="92" t="str">
        <f>IF(VLOOKUP($A84,'FE - Flux 2 - UBL'!$A84:$R959,16,FALSE)=0,"",VLOOKUP($A84,'FE - Flux 2 - UBL'!$A84:$R959,16,FALSE))</f>
        <v/>
      </c>
      <c r="O84" s="91" t="str">
        <f>IF(VLOOKUP($A84,'FE - Flux 2 - UBL'!$A84:$T959,17,FALSE)=0,"",VLOOKUP($A84,'FE - Flux 2 - UBL'!$A84:$T959,17,FALSE))</f>
        <v/>
      </c>
      <c r="P84" s="91" t="str">
        <f>IF(VLOOKUP($A84,'FE - Flux 2 - UBL'!$A84:$T959,18,FALSE)=0,"",VLOOKUP($A84,'FE - Flux 2 - UBL'!$A84:$T959,18,FALSE))</f>
        <v/>
      </c>
      <c r="Q84" s="91" t="str">
        <f>IF(VLOOKUP($A84,'FE - Flux 2 - UBL'!$A84:$T959,19,FALSE)=0,"",VLOOKUP($A84,'FE - Flux 2 - UBL'!$A84:$T959,19,FALSE))</f>
        <v/>
      </c>
      <c r="R84" s="95" t="str">
        <f>IF(VLOOKUP($A84,'FE - Flux 2 - UBL'!$A84:$T959,20,FALSE)=0,"",VLOOKUP($A84,'FE - Flux 2 - UBL'!$A84:$T959,20,FALSE))</f>
        <v/>
      </c>
    </row>
    <row r="85" spans="1:18" ht="33" customHeight="1">
      <c r="A85" s="97" t="s">
        <v>504</v>
      </c>
      <c r="B85" s="91" t="str">
        <f>VLOOKUP(A85,'FE - Flux 2 - UBL'!A85:D765,4,FALSE)</f>
        <v> 0..1</v>
      </c>
      <c r="C85" s="26"/>
      <c r="D85" s="34"/>
      <c r="E85" s="135" t="s">
        <v>505</v>
      </c>
      <c r="F85" s="207"/>
      <c r="G85" s="291" t="s">
        <v>1849</v>
      </c>
      <c r="H85" s="292"/>
      <c r="I85" s="93" t="str">
        <f>IF(VLOOKUP($A85,'FE - Flux 2 - UBL'!$A85:$R960,11,FALSE)=0,"",VLOOKUP($A85,'FE - Flux 2 - UBL'!$A85:$R960,11,FALSE))</f>
        <v> TEXT</v>
      </c>
      <c r="J85" s="93">
        <f>IF(VLOOKUP($A85,'FE - Flux 2 - UBL'!$A85:$R960,12,FALSE)=0,"",VLOOKUP($A85,'FE - Flux 2 - UBL'!$A85:$R960,12,FALSE))</f>
        <v>255</v>
      </c>
      <c r="K85" s="91" t="str">
        <f>IF(VLOOKUP($A85,'FE - Flux 2 - UBL'!$A85:$R960,13,FALSE)=0,"",VLOOKUP($A85,'FE - Flux 2 - UBL'!$A85:$R960,13,FALSE))</f>
        <v/>
      </c>
      <c r="L85" s="93" t="str">
        <f>IF(VLOOKUP($A85,'FE - Flux 2 - UBL'!$A85:$R960,14,FALSE)=0,"",VLOOKUP($A85,'FE - Flux 2 - UBL'!$A85:$R960,14,FALSE))</f>
        <v/>
      </c>
      <c r="M85" s="108" t="str">
        <f>IF(VLOOKUP($A85,'FE - Flux 2 - UBL'!$A85:$R960,15,FALSE)=0,"",VLOOKUP($A85,'FE - Flux 2 - UBL'!$A85:$R960,15,FALSE))</f>
        <v>Additional line of an address, which can be used to provide details and supplement the main line.</v>
      </c>
      <c r="N85" s="92" t="str">
        <f>IF(VLOOKUP($A85,'FE - Flux 2 - UBL'!$A85:$R960,16,FALSE)=0,"",VLOOKUP($A85,'FE - Flux 2 - UBL'!$A85:$R960,16,FALSE))</f>
        <v/>
      </c>
      <c r="O85" s="91" t="str">
        <f>IF(VLOOKUP($A85,'FE - Flux 2 - UBL'!$A85:$T960,17,FALSE)=0,"",VLOOKUP($A85,'FE - Flux 2 - UBL'!$A85:$T960,17,FALSE))</f>
        <v/>
      </c>
      <c r="P85" s="91" t="str">
        <f>IF(VLOOKUP($A85,'FE - Flux 2 - UBL'!$A85:$T960,18,FALSE)=0,"",VLOOKUP($A85,'FE - Flux 2 - UBL'!$A85:$T960,18,FALSE))</f>
        <v/>
      </c>
      <c r="Q85" s="91" t="str">
        <f>IF(VLOOKUP($A85,'FE - Flux 2 - UBL'!$A85:$T960,19,FALSE)=0,"",VLOOKUP($A85,'FE - Flux 2 - UBL'!$A85:$T960,19,FALSE))</f>
        <v/>
      </c>
      <c r="R85" s="95" t="str">
        <f>IF(VLOOKUP($A85,'FE - Flux 2 - UBL'!$A85:$T960,20,FALSE)=0,"",VLOOKUP($A85,'FE - Flux 2 - UBL'!$A85:$T960,20,FALSE))</f>
        <v/>
      </c>
    </row>
    <row r="86" spans="1:18" ht="33" customHeight="1">
      <c r="A86" s="97" t="s">
        <v>507</v>
      </c>
      <c r="B86" s="91" t="str">
        <f>VLOOKUP(A86,'FE - Flux 2 - UBL'!A86:D766,4,FALSE)</f>
        <v> 0..1</v>
      </c>
      <c r="C86" s="26"/>
      <c r="D86" s="34"/>
      <c r="E86" s="207" t="s">
        <v>508</v>
      </c>
      <c r="F86" s="207"/>
      <c r="G86" s="291" t="s">
        <v>1850</v>
      </c>
      <c r="H86" s="292"/>
      <c r="I86" s="93" t="str">
        <f>IF(VLOOKUP($A86,'FE - Flux 2 - UBL'!$A86:$R961,11,FALSE)=0,"",VLOOKUP($A86,'FE - Flux 2 - UBL'!$A86:$R961,11,FALSE))</f>
        <v> TEXT</v>
      </c>
      <c r="J86" s="93">
        <f>IF(VLOOKUP($A86,'FE - Flux 2 - UBL'!$A86:$R961,12,FALSE)=0,"",VLOOKUP($A86,'FE - Flux 2 - UBL'!$A86:$R961,12,FALSE))</f>
        <v>255</v>
      </c>
      <c r="K86" s="91" t="str">
        <f>IF(VLOOKUP($A86,'FE - Flux 2 - UBL'!$A86:$R961,13,FALSE)=0,"",VLOOKUP($A86,'FE - Flux 2 - UBL'!$A86:$R961,13,FALSE))</f>
        <v/>
      </c>
      <c r="L86" s="93" t="str">
        <f>IF(VLOOKUP($A86,'FE - Flux 2 - UBL'!$A86:$R961,14,FALSE)=0,"",VLOOKUP($A86,'FE - Flux 2 - UBL'!$A86:$R961,14,FALSE))</f>
        <v/>
      </c>
      <c r="M86" s="108" t="str">
        <f>IF(VLOOKUP($A86,'FE - Flux 2 - UBL'!$A86:$R961,15,FALSE)=0,"",VLOOKUP($A86,'FE - Flux 2 - UBL'!$A86:$R961,15,FALSE))</f>
        <v> Common name of the commune, town or village in which the Buyer's address is located.</v>
      </c>
      <c r="N86" s="92" t="str">
        <f>IF(VLOOKUP($A86,'FE - Flux 2 - UBL'!$A86:$R961,16,FALSE)=0,"",VLOOKUP($A86,'FE - Flux 2 - UBL'!$A86:$R961,16,FALSE))</f>
        <v/>
      </c>
      <c r="O86" s="91" t="str">
        <f>IF(VLOOKUP($A86,'FE - Flux 2 - UBL'!$A86:$T961,17,FALSE)=0,"",VLOOKUP($A86,'FE - Flux 2 - UBL'!$A86:$T961,17,FALSE))</f>
        <v/>
      </c>
      <c r="P86" s="91" t="str">
        <f>IF(VLOOKUP($A86,'FE - Flux 2 - UBL'!$A86:$T961,18,FALSE)=0,"",VLOOKUP($A86,'FE - Flux 2 - UBL'!$A86:$T961,18,FALSE))</f>
        <v/>
      </c>
      <c r="Q86" s="91" t="str">
        <f>IF(VLOOKUP($A86,'FE - Flux 2 - UBL'!$A86:$T961,19,FALSE)=0,"",VLOOKUP($A86,'FE - Flux 2 - UBL'!$A86:$T961,19,FALSE))</f>
        <v/>
      </c>
      <c r="R86" s="95" t="str">
        <f>IF(VLOOKUP($A86,'FE - Flux 2 - UBL'!$A86:$T961,20,FALSE)=0,"",VLOOKUP($A86,'FE - Flux 2 - UBL'!$A86:$T961,20,FALSE))</f>
        <v/>
      </c>
    </row>
    <row r="87" spans="1:18" ht="33" customHeight="1">
      <c r="A87" s="97" t="s">
        <v>511</v>
      </c>
      <c r="B87" s="91" t="str">
        <f>VLOOKUP(A87,'FE - Flux 2 - UBL'!A87:D767,4,FALSE)</f>
        <v> 0..1</v>
      </c>
      <c r="C87" s="26"/>
      <c r="D87" s="34"/>
      <c r="E87" s="135" t="s">
        <v>512</v>
      </c>
      <c r="F87" s="207"/>
      <c r="G87" s="291" t="s">
        <v>1851</v>
      </c>
      <c r="H87" s="292"/>
      <c r="I87" s="93" t="str">
        <f>IF(VLOOKUP($A87,'FE - Flux 2 - UBL'!$A87:$R962,11,FALSE)=0,"",VLOOKUP($A87,'FE - Flux 2 - UBL'!$A87:$R962,11,FALSE))</f>
        <v> TEXT</v>
      </c>
      <c r="J87" s="93">
        <f>IF(VLOOKUP($A87,'FE - Flux 2 - UBL'!$A87:$R962,12,FALSE)=0,"",VLOOKUP($A87,'FE - Flux 2 - UBL'!$A87:$R962,12,FALSE))</f>
        <v>10</v>
      </c>
      <c r="K87" s="91" t="str">
        <f>IF(VLOOKUP($A87,'FE - Flux 2 - UBL'!$A87:$R962,13,FALSE)=0,"",VLOOKUP($A87,'FE - Flux 2 - UBL'!$A87:$R962,13,FALSE))</f>
        <v/>
      </c>
      <c r="L87" s="93" t="str">
        <f>IF(VLOOKUP($A87,'FE - Flux 2 - UBL'!$A87:$R962,14,FALSE)=0,"",VLOOKUP($A87,'FE - Flux 2 - UBL'!$A87:$R962,14,FALSE))</f>
        <v/>
      </c>
      <c r="M87" s="108" t="str">
        <f>IF(VLOOKUP($A87,'FE - Flux 2 - UBL'!$A87:$R962,15,FALSE)=0,"",VLOOKUP($A87,'FE - Flux 2 - UBL'!$A87:$R962,15,FALSE))</f>
        <v> Identifier for an addressable group of properties, consistent with the applicable postal service.</v>
      </c>
      <c r="N87" s="92" t="str">
        <f>IF(VLOOKUP($A87,'FE - Flux 2 - UBL'!$A87:$R962,16,FALSE)=0,"",VLOOKUP($A87,'FE - Flux 2 - UBL'!$A87:$R962,16,FALSE))</f>
        <v> Example: postal code or postal delivery number.</v>
      </c>
      <c r="O87" s="91" t="str">
        <f>IF(VLOOKUP($A87,'FE - Flux 2 - UBL'!$A87:$T962,17,FALSE)=0,"",VLOOKUP($A87,'FE - Flux 2 - UBL'!$A87:$T962,17,FALSE))</f>
        <v/>
      </c>
      <c r="P87" s="91" t="str">
        <f>IF(VLOOKUP($A87,'FE - Flux 2 - UBL'!$A87:$T962,18,FALSE)=0,"",VLOOKUP($A87,'FE - Flux 2 - UBL'!$A87:$T962,18,FALSE))</f>
        <v/>
      </c>
      <c r="Q87" s="91" t="str">
        <f>IF(VLOOKUP($A87,'FE - Flux 2 - UBL'!$A87:$T962,19,FALSE)=0,"",VLOOKUP($A87,'FE - Flux 2 - UBL'!$A87:$T962,19,FALSE))</f>
        <v/>
      </c>
      <c r="R87" s="95" t="str">
        <f>IF(VLOOKUP($A87,'FE - Flux 2 - UBL'!$A87:$T962,20,FALSE)=0,"",VLOOKUP($A87,'FE - Flux 2 - UBL'!$A87:$T962,20,FALSE))</f>
        <v/>
      </c>
    </row>
    <row r="88" spans="1:18" ht="33" customHeight="1">
      <c r="A88" s="97" t="s">
        <v>514</v>
      </c>
      <c r="B88" s="91" t="str">
        <f>VLOOKUP(A88,'FE - Flux 2 - UBL'!A88:D768,4,FALSE)</f>
        <v> 0..1</v>
      </c>
      <c r="C88" s="26"/>
      <c r="D88" s="34"/>
      <c r="E88" s="135" t="s">
        <v>515</v>
      </c>
      <c r="F88" s="208"/>
      <c r="G88" s="291" t="s">
        <v>1852</v>
      </c>
      <c r="H88" s="292"/>
      <c r="I88" s="93" t="str">
        <f>IF(VLOOKUP($A88,'FE - Flux 2 - UBL'!$A88:$R963,11,FALSE)=0,"",VLOOKUP($A88,'FE - Flux 2 - UBL'!$A88:$R963,11,FALSE))</f>
        <v> TEXT</v>
      </c>
      <c r="J88" s="93">
        <f>IF(VLOOKUP($A88,'FE - Flux 2 - UBL'!$A88:$R963,12,FALSE)=0,"",VLOOKUP($A88,'FE - Flux 2 - UBL'!$A88:$R963,12,FALSE))</f>
        <v>255</v>
      </c>
      <c r="K88" s="91" t="str">
        <f>IF(VLOOKUP($A88,'FE - Flux 2 - UBL'!$A88:$R963,13,FALSE)=0,"",VLOOKUP($A88,'FE - Flux 2 - UBL'!$A88:$R963,13,FALSE))</f>
        <v/>
      </c>
      <c r="L88" s="93" t="str">
        <f>IF(VLOOKUP($A88,'FE - Flux 2 - UBL'!$A88:$R963,14,FALSE)=0,"",VLOOKUP($A88,'FE - Flux 2 - UBL'!$A88:$R963,14,FALSE))</f>
        <v/>
      </c>
      <c r="M88" s="108" t="str">
        <f>IF(VLOOKUP($A88,'FE - Flux 2 - UBL'!$A88:$R963,15,FALSE)=0,"",VLOOKUP($A88,'FE - Flux 2 - UBL'!$A88:$R963,15,FALSE))</f>
        <v> Subdivision of a country.</v>
      </c>
      <c r="N88" s="92" t="str">
        <f>IF(VLOOKUP($A88,'FE - Flux 2 - UBL'!$A88:$R963,16,FALSE)=0,"",VLOOKUP($A88,'FE - Flux 2 - UBL'!$A88:$R963,16,FALSE))</f>
        <v> Example: region, county, state, province, etc.</v>
      </c>
      <c r="O88" s="91" t="str">
        <f>IF(VLOOKUP($A88,'FE - Flux 2 - UBL'!$A88:$T963,17,FALSE)=0,"",VLOOKUP($A88,'FE - Flux 2 - UBL'!$A88:$T963,17,FALSE))</f>
        <v/>
      </c>
      <c r="P88" s="91" t="str">
        <f>IF(VLOOKUP($A88,'FE - Flux 2 - UBL'!$A88:$T963,18,FALSE)=0,"",VLOOKUP($A88,'FE - Flux 2 - UBL'!$A88:$T963,18,FALSE))</f>
        <v/>
      </c>
      <c r="Q88" s="91" t="str">
        <f>IF(VLOOKUP($A88,'FE - Flux 2 - UBL'!$A88:$T963,19,FALSE)=0,"",VLOOKUP($A88,'FE - Flux 2 - UBL'!$A88:$T963,19,FALSE))</f>
        <v/>
      </c>
      <c r="R88" s="95" t="str">
        <f>IF(VLOOKUP($A88,'FE - Flux 2 - UBL'!$A88:$T963,20,FALSE)=0,"",VLOOKUP($A88,'FE - Flux 2 - UBL'!$A88:$T963,20,FALSE))</f>
        <v/>
      </c>
    </row>
    <row r="89" spans="1:18" ht="42">
      <c r="A89" s="97" t="s">
        <v>517</v>
      </c>
      <c r="B89" s="91" t="str">
        <f>VLOOKUP(A89,'FE - Flux 2 - UBL'!A89:D769,4,FALSE)</f>
        <v> 1..1</v>
      </c>
      <c r="C89" s="26"/>
      <c r="D89" s="37"/>
      <c r="E89" s="135" t="s">
        <v>518</v>
      </c>
      <c r="F89" s="208"/>
      <c r="G89" s="291" t="s">
        <v>1853</v>
      </c>
      <c r="H89" s="292"/>
      <c r="I89" s="93" t="str">
        <f>IF(VLOOKUP($A89,'FE - Flux 2 - UBL'!$A89:$R964,11,FALSE)=0,"",VLOOKUP($A89,'FE - Flux 2 - UBL'!$A89:$R964,11,FALSE))</f>
        <v> CODED</v>
      </c>
      <c r="J89" s="93">
        <f>IF(VLOOKUP($A89,'FE - Flux 2 - UBL'!$A89:$R964,12,FALSE)=0,"",VLOOKUP($A89,'FE - Flux 2 - UBL'!$A89:$R964,12,FALSE))</f>
        <v>2</v>
      </c>
      <c r="K89" s="91" t="str">
        <f>IF(VLOOKUP($A89,'FE - Flux 2 - UBL'!$A89:$R964,13,FALSE)=0,"",VLOOKUP($A89,'FE - Flux 2 - UBL'!$A89:$R964,13,FALSE))</f>
        <v> ISO 3166</v>
      </c>
      <c r="L89" s="93" t="str">
        <f>IF(VLOOKUP($A89,'FE - Flux 2 - UBL'!$A89:$R964,14,FALSE)=0,"",VLOOKUP($A89,'FE - Flux 2 - UBL'!$A89:$R964,14,FALSE))</f>
        <v/>
      </c>
      <c r="M89" s="108" t="str">
        <f>IF(VLOOKUP($A89,'FE - Flux 2 - UBL'!$A89:$R964,15,FALSE)=0,"",VLOOKUP($A89,'FE - Flux 2 - UBL'!$A89:$R964,15,FALSE))</f>
        <v> Country identification code.</v>
      </c>
      <c r="N89" s="92" t="str">
        <f>IF(VLOOKUP($A89,'FE - Flux 2 - UBL'!$A89:$R964,16,FALSE)=0,"",VLOOKUP($A89,'FE - Flux 2 - UBL'!$A89:$R964,16,FALSE))</f>
        <v>Valid country lists are registered with the Maintenance Agency for ISO 3166-1 “Codes for the representation of country names and their subdivisions”. It is recommended to use alpha-2 representation.</v>
      </c>
      <c r="O89" s="91" t="str">
        <f>IF(VLOOKUP($A89,'FE - Flux 2 - UBL'!$A89:$T964,17,FALSE)=0,"",VLOOKUP($A89,'FE - Flux 2 - UBL'!$A89:$T964,17,FALSE))</f>
        <v> G2.01 G6.08</v>
      </c>
      <c r="P89" s="91" t="str">
        <f>IF(VLOOKUP($A89,'FE - Flux 2 - UBL'!$A89:$T964,18,FALSE)=0,"",VLOOKUP($A89,'FE - Flux 2 - UBL'!$A89:$T964,18,FALSE))</f>
        <v/>
      </c>
      <c r="Q89" s="91" t="str">
        <f>IF(VLOOKUP($A89,'FE - Flux 2 - UBL'!$A89:$T964,19,FALSE)=0,"",VLOOKUP($A89,'FE - Flux 2 - UBL'!$A89:$T964,19,FALSE))</f>
        <v> BR-11</v>
      </c>
      <c r="R89" s="95" t="str">
        <f>IF(VLOOKUP($A89,'FE - Flux 2 - UBL'!$A89:$T964,20,FALSE)=0,"",VLOOKUP($A89,'FE - Flux 2 - UBL'!$A89:$T964,20,FALSE))</f>
        <v/>
      </c>
    </row>
    <row r="90" spans="1:18" ht="70">
      <c r="A90" s="89" t="s">
        <v>521</v>
      </c>
      <c r="B90" s="91" t="str">
        <f>VLOOKUP(A90,'FE - Flux 2 - UBL'!A90:D770,4,FALSE)</f>
        <v> 0..1</v>
      </c>
      <c r="C90" s="38"/>
      <c r="D90" s="137" t="s">
        <v>522</v>
      </c>
      <c r="E90" s="133"/>
      <c r="F90" s="133"/>
      <c r="G90" s="291" t="s">
        <v>1854</v>
      </c>
      <c r="H90" s="292"/>
      <c r="I90" s="93" t="str">
        <f>IF(VLOOKUP($A90,'FE - Flux 2 - UBL'!$A90:$R965,11,FALSE)=0,"",VLOOKUP($A90,'FE - Flux 2 - UBL'!$A90:$R965,11,FALSE))</f>
        <v/>
      </c>
      <c r="J90" s="93" t="str">
        <f>IF(VLOOKUP($A90,'FE - Flux 2 - UBL'!$A90:$R965,12,FALSE)=0,"",VLOOKUP($A90,'FE - Flux 2 - UBL'!$A90:$R965,12,FALSE))</f>
        <v/>
      </c>
      <c r="K90" s="91" t="str">
        <f>IF(VLOOKUP($A90,'FE - Flux 2 - UBL'!$A90:$R965,13,FALSE)=0,"",VLOOKUP($A90,'FE - Flux 2 - UBL'!$A90:$R965,13,FALSE))</f>
        <v/>
      </c>
      <c r="L90" s="93" t="str">
        <f>IF(VLOOKUP($A90,'FE - Flux 2 - UBL'!$A90:$R965,14,FALSE)=0,"",VLOOKUP($A90,'FE - Flux 2 - UBL'!$A90:$R965,14,FALSE))</f>
        <v/>
      </c>
      <c r="M90" s="108" t="str">
        <f>IF(VLOOKUP($A90,'FE - Flux 2 - UBL'!$A90:$R965,15,FALSE)=0,"",VLOOKUP($A90,'FE - Flux 2 - UBL'!$A90:$R965,15,FALSE))</f>
        <v xml:space="preserve"> Group of business terms providing contact information regarding the Buyer.</v>
      </c>
      <c r="N90" s="92" t="str">
        <f>IF(VLOOKUP($A90,'FE - Flux 2 - UBL'!$A90:$R965,16,FALSE)=0,"",VLOOKUP($A90,'FE - Flux 2 - UBL'!$A90:$R965,16,FALSE))</f>
        <v> Contact details may be provided by the Buyer at the time of ordering or among the reference data exchanged before ordering. It is recommended not to use contact details to internally route the Invoice received by the recipient; the Buyer's Reference identifier should be used for this purpose.</v>
      </c>
      <c r="O90" s="91" t="str">
        <f>IF(VLOOKUP($A90,'FE - Flux 2 - UBL'!$A90:$T965,17,FALSE)=0,"",VLOOKUP($A90,'FE - Flux 2 - UBL'!$A90:$T965,17,FALSE))</f>
        <v/>
      </c>
      <c r="P90" s="91" t="str">
        <f>IF(VLOOKUP($A90,'FE - Flux 2 - UBL'!$A90:$T965,18,FALSE)=0,"",VLOOKUP($A90,'FE - Flux 2 - UBL'!$A90:$T965,18,FALSE))</f>
        <v/>
      </c>
      <c r="Q90" s="91" t="str">
        <f>IF(VLOOKUP($A90,'FE - Flux 2 - UBL'!$A90:$T965,19,FALSE)=0,"",VLOOKUP($A90,'FE - Flux 2 - UBL'!$A90:$T965,19,FALSE))</f>
        <v/>
      </c>
      <c r="R90" s="95" t="str">
        <f>IF(VLOOKUP($A90,'FE - Flux 2 - UBL'!$A90:$T965,20,FALSE)=0,"",VLOOKUP($A90,'FE - Flux 2 - UBL'!$A90:$T965,20,FALSE))</f>
        <v/>
      </c>
    </row>
    <row r="91" spans="1:18" ht="28">
      <c r="A91" s="109" t="s">
        <v>526</v>
      </c>
      <c r="B91" s="91" t="str">
        <f>VLOOKUP(A91,'FE - Flux 2 - UBL'!A91:D771,4,FALSE)</f>
        <v> 0..1</v>
      </c>
      <c r="C91" s="28"/>
      <c r="D91" s="34"/>
      <c r="E91" s="212" t="s">
        <v>527</v>
      </c>
      <c r="F91" s="39"/>
      <c r="G91" s="291" t="s">
        <v>1855</v>
      </c>
      <c r="H91" s="292"/>
      <c r="I91" s="93" t="str">
        <f>IF(VLOOKUP($A91,'FE - Flux 2 - UBL'!$A91:$R966,11,FALSE)=0,"",VLOOKUP($A91,'FE - Flux 2 - UBL'!$A91:$R966,11,FALSE))</f>
        <v> TEXT</v>
      </c>
      <c r="J91" s="93">
        <f>IF(VLOOKUP($A91,'FE - Flux 2 - UBL'!$A91:$R966,12,FALSE)=0,"",VLOOKUP($A91,'FE - Flux 2 - UBL'!$A91:$R966,12,FALSE))</f>
        <v>100</v>
      </c>
      <c r="K91" s="91" t="str">
        <f>IF(VLOOKUP($A91,'FE - Flux 2 - UBL'!$A91:$R966,13,FALSE)=0,"",VLOOKUP($A91,'FE - Flux 2 - UBL'!$A91:$R966,13,FALSE))</f>
        <v/>
      </c>
      <c r="L91" s="93" t="str">
        <f>IF(VLOOKUP($A91,'FE - Flux 2 - UBL'!$A91:$R966,14,FALSE)=0,"",VLOOKUP($A91,'FE - Flux 2 - UBL'!$A91:$R966,14,FALSE))</f>
        <v/>
      </c>
      <c r="M91" s="108" t="str">
        <f>IF(VLOOKUP($A91,'FE - Flux 2 - UBL'!$A91:$R966,15,FALSE)=0,"",VLOOKUP($A91,'FE - Flux 2 - UBL'!$A91:$R966,15,FALSE))</f>
        <v> Point of contact corresponding to a legal entity or legal entity.</v>
      </c>
      <c r="N91" s="92" t="str">
        <f>IF(VLOOKUP($A91,'FE - Flux 2 - UBL'!$A91:$R966,16,FALSE)=0,"",VLOOKUP($A91,'FE - Flux 2 - UBL'!$A91:$R966,16,FALSE))</f>
        <v>Example: name of a person, or identification of a contact, department or office</v>
      </c>
      <c r="O91" s="91" t="str">
        <f>IF(VLOOKUP($A91,'FE - Flux 2 - UBL'!$A91:$T966,17,FALSE)=0,"",VLOOKUP($A91,'FE - Flux 2 - UBL'!$A91:$T966,17,FALSE))</f>
        <v/>
      </c>
      <c r="P91" s="91" t="str">
        <f>IF(VLOOKUP($A91,'FE - Flux 2 - UBL'!$A91:$T966,18,FALSE)=0,"",VLOOKUP($A91,'FE - Flux 2 - UBL'!$A91:$T966,18,FALSE))</f>
        <v/>
      </c>
      <c r="Q91" s="91" t="str">
        <f>IF(VLOOKUP($A91,'FE - Flux 2 - UBL'!$A91:$T966,19,FALSE)=0,"",VLOOKUP($A91,'FE - Flux 2 - UBL'!$A91:$T966,19,FALSE))</f>
        <v/>
      </c>
      <c r="R91" s="95" t="str">
        <f>IF(VLOOKUP($A91,'FE - Flux 2 - UBL'!$A91:$T966,20,FALSE)=0,"",VLOOKUP($A91,'FE - Flux 2 - UBL'!$A91:$T966,20,FALSE))</f>
        <v/>
      </c>
    </row>
    <row r="92" spans="1:18" ht="39.75" customHeight="1">
      <c r="A92" s="109" t="s">
        <v>529</v>
      </c>
      <c r="B92" s="91" t="str">
        <f>VLOOKUP(A92,'FE - Flux 2 - UBL'!A92:D772,4,FALSE)</f>
        <v> 0..1</v>
      </c>
      <c r="C92" s="28"/>
      <c r="D92" s="35"/>
      <c r="E92" s="212" t="s">
        <v>530</v>
      </c>
      <c r="F92" s="39"/>
      <c r="G92" s="291" t="s">
        <v>1856</v>
      </c>
      <c r="H92" s="292"/>
      <c r="I92" s="93" t="str">
        <f>IF(VLOOKUP($A92,'FE - Flux 2 - UBL'!$A92:$R967,11,FALSE)=0,"",VLOOKUP($A92,'FE - Flux 2 - UBL'!$A92:$R967,11,FALSE))</f>
        <v> TEXT</v>
      </c>
      <c r="J92" s="93">
        <f>IF(VLOOKUP($A92,'FE - Flux 2 - UBL'!$A92:$R967,12,FALSE)=0,"",VLOOKUP($A92,'FE - Flux 2 - UBL'!$A92:$R967,12,FALSE))</f>
        <v>15</v>
      </c>
      <c r="K92" s="91" t="str">
        <f>IF(VLOOKUP($A92,'FE - Flux 2 - UBL'!$A92:$R967,13,FALSE)=0,"",VLOOKUP($A92,'FE - Flux 2 - UBL'!$A92:$R967,13,FALSE))</f>
        <v/>
      </c>
      <c r="L92" s="93" t="str">
        <f>IF(VLOOKUP($A92,'FE - Flux 2 - UBL'!$A92:$R967,14,FALSE)=0,"",VLOOKUP($A92,'FE - Flux 2 - UBL'!$A92:$R967,14,FALSE))</f>
        <v/>
      </c>
      <c r="M92" s="108" t="str">
        <f>IF(VLOOKUP($A92,'FE - Flux 2 - UBL'!$A92:$R967,15,FALSE)=0,"",VLOOKUP($A92,'FE - Flux 2 - UBL'!$A92:$R967,15,FALSE))</f>
        <v> Contact point telephone number.</v>
      </c>
      <c r="N92" s="92" t="str">
        <f>IF(VLOOKUP($A92,'FE - Flux 2 - UBL'!$A92:$R967,16,FALSE)=0,"",VLOOKUP($A92,'FE - Flux 2 - UBL'!$A92:$R967,16,FALSE))</f>
        <v/>
      </c>
      <c r="O92" s="91" t="str">
        <f>IF(VLOOKUP($A92,'FE - Flux 2 - UBL'!$A92:$T967,17,FALSE)=0,"",VLOOKUP($A92,'FE - Flux 2 - UBL'!$A92:$T967,17,FALSE))</f>
        <v/>
      </c>
      <c r="P92" s="91" t="str">
        <f>IF(VLOOKUP($A92,'FE - Flux 2 - UBL'!$A92:$T967,18,FALSE)=0,"",VLOOKUP($A92,'FE - Flux 2 - UBL'!$A92:$T967,18,FALSE))</f>
        <v/>
      </c>
      <c r="Q92" s="91" t="str">
        <f>IF(VLOOKUP($A92,'FE - Flux 2 - UBL'!$A92:$T967,19,FALSE)=0,"",VLOOKUP($A92,'FE - Flux 2 - UBL'!$A92:$T967,19,FALSE))</f>
        <v/>
      </c>
      <c r="R92" s="95" t="str">
        <f>IF(VLOOKUP($A92,'FE - Flux 2 - UBL'!$A92:$T967,20,FALSE)=0,"",VLOOKUP($A92,'FE - Flux 2 - UBL'!$A92:$T967,20,FALSE))</f>
        <v/>
      </c>
    </row>
    <row r="93" spans="1:18" ht="39.75" customHeight="1">
      <c r="A93" s="109" t="s">
        <v>532</v>
      </c>
      <c r="B93" s="91" t="str">
        <f>VLOOKUP(A93,'FE - Flux 2 - UBL'!A93:D773,4,FALSE)</f>
        <v> 0..1</v>
      </c>
      <c r="C93" s="28"/>
      <c r="D93" s="35"/>
      <c r="E93" s="212" t="s">
        <v>533</v>
      </c>
      <c r="F93" s="39"/>
      <c r="G93" s="291" t="s">
        <v>1857</v>
      </c>
      <c r="H93" s="292"/>
      <c r="I93" s="93" t="str">
        <f>IF(VLOOKUP($A93,'FE - Flux 2 - UBL'!$A93:$R968,11,FALSE)=0,"",VLOOKUP($A93,'FE - Flux 2 - UBL'!$A93:$R968,11,FALSE))</f>
        <v> TEXT</v>
      </c>
      <c r="J93" s="93">
        <f>IF(VLOOKUP($A93,'FE - Flux 2 - UBL'!$A93:$R968,12,FALSE)=0,"",VLOOKUP($A93,'FE - Flux 2 - UBL'!$A93:$R968,12,FALSE))</f>
        <v>50</v>
      </c>
      <c r="K93" s="91" t="str">
        <f>IF(VLOOKUP($A93,'FE - Flux 2 - UBL'!$A93:$R968,13,FALSE)=0,"",VLOOKUP($A93,'FE - Flux 2 - UBL'!$A93:$R968,13,FALSE))</f>
        <v/>
      </c>
      <c r="L93" s="93" t="str">
        <f>IF(VLOOKUP($A93,'FE - Flux 2 - UBL'!$A93:$R968,14,FALSE)=0,"",VLOOKUP($A93,'FE - Flux 2 - UBL'!$A93:$R968,14,FALSE))</f>
        <v/>
      </c>
      <c r="M93" s="108" t="str">
        <f>IF(VLOOKUP($A93,'FE - Flux 2 - UBL'!$A93:$R968,15,FALSE)=0,"",VLOOKUP($A93,'FE - Flux 2 - UBL'!$A93:$R968,15,FALSE))</f>
        <v> Contact point email address.</v>
      </c>
      <c r="N93" s="92" t="str">
        <f>IF(VLOOKUP($A93,'FE - Flux 2 - UBL'!$A93:$R968,16,FALSE)=0,"",VLOOKUP($A93,'FE - Flux 2 - UBL'!$A93:$R968,16,FALSE))</f>
        <v/>
      </c>
      <c r="O93" s="91" t="str">
        <f>IF(VLOOKUP($A93,'FE - Flux 2 - UBL'!$A93:$T968,17,FALSE)=0,"",VLOOKUP($A93,'FE - Flux 2 - UBL'!$A93:$T968,17,FALSE))</f>
        <v/>
      </c>
      <c r="P93" s="91" t="str">
        <f>IF(VLOOKUP($A93,'FE - Flux 2 - UBL'!$A93:$T968,18,FALSE)=0,"",VLOOKUP($A93,'FE - Flux 2 - UBL'!$A93:$T968,18,FALSE))</f>
        <v/>
      </c>
      <c r="Q93" s="91" t="str">
        <f>IF(VLOOKUP($A93,'FE - Flux 2 - UBL'!$A93:$T968,19,FALSE)=0,"",VLOOKUP($A93,'FE - Flux 2 - UBL'!$A93:$T968,19,FALSE))</f>
        <v/>
      </c>
      <c r="R93" s="95" t="str">
        <f>IF(VLOOKUP($A93,'FE - Flux 2 - UBL'!$A93:$T968,20,FALSE)=0,"",VLOOKUP($A93,'FE - Flux 2 - UBL'!$A93:$T968,20,FALSE))</f>
        <v/>
      </c>
    </row>
    <row r="94" spans="1:18" ht="36.75" customHeight="1">
      <c r="A94" s="89" t="s">
        <v>535</v>
      </c>
      <c r="B94" s="91" t="str">
        <f>VLOOKUP(A94,'FE - Flux 2 - UBL'!A94:D774,4,FALSE)</f>
        <v> 0..1</v>
      </c>
      <c r="C94" s="219" t="s">
        <v>536</v>
      </c>
      <c r="D94" s="23"/>
      <c r="E94" s="23"/>
      <c r="F94" s="23"/>
      <c r="G94" s="314" t="s">
        <v>1858</v>
      </c>
      <c r="H94" s="315"/>
      <c r="I94" s="93" t="str">
        <f>IF(VLOOKUP($A94,'FE - Flux 2 - UBL'!$A94:$R969,11,FALSE)=0,"",VLOOKUP($A94,'FE - Flux 2 - UBL'!$A94:$R969,11,FALSE))</f>
        <v/>
      </c>
      <c r="J94" s="93" t="str">
        <f>IF(VLOOKUP($A94,'FE - Flux 2 - UBL'!$A94:$R969,12,FALSE)=0,"",VLOOKUP($A94,'FE - Flux 2 - UBL'!$A94:$R969,12,FALSE))</f>
        <v/>
      </c>
      <c r="K94" s="91" t="str">
        <f>IF(VLOOKUP($A94,'FE - Flux 2 - UBL'!$A94:$R969,13,FALSE)=0,"",VLOOKUP($A94,'FE - Flux 2 - UBL'!$A94:$R969,13,FALSE))</f>
        <v/>
      </c>
      <c r="L94" s="93" t="str">
        <f>IF(VLOOKUP($A94,'FE - Flux 2 - UBL'!$A94:$R969,14,FALSE)=0,"",VLOOKUP($A94,'FE - Flux 2 - UBL'!$A94:$R969,14,FALSE))</f>
        <v/>
      </c>
      <c r="M94" s="108" t="str">
        <f>IF(VLOOKUP($A94,'FE - Flux 2 - UBL'!$A94:$R969,15,FALSE)=0,"",VLOOKUP($A94,'FE - Flux 2 - UBL'!$A94:$R969,15,FALSE))</f>
        <v/>
      </c>
      <c r="N94" s="92" t="str">
        <f>IF(VLOOKUP($A94,'FE - Flux 2 - UBL'!$A94:$R969,16,FALSE)=0,"",VLOOKUP($A94,'FE - Flux 2 - UBL'!$A94:$R969,16,FALSE))</f>
        <v/>
      </c>
      <c r="O94" s="91" t="str">
        <f>IF(VLOOKUP($A94,'FE - Flux 2 - UBL'!$A94:$T969,17,FALSE)=0,"",VLOOKUP($A94,'FE - Flux 2 - UBL'!$A94:$T969,17,FALSE))</f>
        <v/>
      </c>
      <c r="P94" s="91" t="str">
        <f>IF(VLOOKUP($A94,'FE - Flux 2 - UBL'!$A94:$T969,18,FALSE)=0,"",VLOOKUP($A94,'FE - Flux 2 - UBL'!$A94:$T969,18,FALSE))</f>
        <v/>
      </c>
      <c r="Q94" s="91" t="str">
        <f>IF(VLOOKUP($A94,'FE - Flux 2 - UBL'!$A94:$T969,19,FALSE)=0,"",VLOOKUP($A94,'FE - Flux 2 - UBL'!$A94:$T969,19,FALSE))</f>
        <v/>
      </c>
      <c r="R94" s="95" t="str">
        <f>IF(VLOOKUP($A94,'FE - Flux 2 - UBL'!$A94:$T969,20,FALSE)=0,"",VLOOKUP($A94,'FE - Flux 2 - UBL'!$A94:$T969,20,FALSE))</f>
        <v/>
      </c>
    </row>
    <row r="95" spans="1:18" ht="36" customHeight="1">
      <c r="A95" s="97" t="s">
        <v>538</v>
      </c>
      <c r="B95" s="91" t="str">
        <f>VLOOKUP(A95,'FE - Flux 2 - UBL'!A95:D775,4,FALSE)</f>
        <v> 1..1</v>
      </c>
      <c r="C95" s="44"/>
      <c r="D95" s="282" t="s">
        <v>539</v>
      </c>
      <c r="E95" s="283"/>
      <c r="F95" s="283"/>
      <c r="G95" s="314" t="s">
        <v>1859</v>
      </c>
      <c r="H95" s="315"/>
      <c r="I95" s="93" t="str">
        <f>IF(VLOOKUP($A95,'FE - Flux 2 - UBL'!$A95:$R970,11,FALSE)=0,"",VLOOKUP($A95,'FE - Flux 2 - UBL'!$A95:$R970,11,FALSE))</f>
        <v> TEXT</v>
      </c>
      <c r="J95" s="93">
        <f>IF(VLOOKUP($A95,'FE - Flux 2 - UBL'!$A95:$R970,12,FALSE)=0,"",VLOOKUP($A95,'FE - Flux 2 - UBL'!$A95:$R970,12,FALSE))</f>
        <v>99</v>
      </c>
      <c r="K95" s="91" t="str">
        <f>IF(VLOOKUP($A95,'FE - Flux 2 - UBL'!$A95:$R970,13,FALSE)=0,"",VLOOKUP($A95,'FE - Flux 2 - UBL'!$A95:$R970,13,FALSE))</f>
        <v/>
      </c>
      <c r="L95" s="93" t="str">
        <f>IF(VLOOKUP($A95,'FE - Flux 2 - UBL'!$A95:$R970,14,FALSE)=0,"",VLOOKUP($A95,'FE - Flux 2 - UBL'!$A95:$R970,14,FALSE))</f>
        <v> Full name of validator</v>
      </c>
      <c r="M95" s="108" t="str">
        <f>IF(VLOOKUP($A95,'FE - Flux 2 - UBL'!$A95:$R970,15,FALSE)=0,"",VLOOKUP($A95,'FE - Flux 2 - UBL'!$A95:$R970,15,FALSE))</f>
        <v xml:space="preserve"/>
      </c>
      <c r="N95" s="92" t="str">
        <f>IF(VLOOKUP($A95,'FE - Flux 2 - UBL'!$A95:$R970,16,FALSE)=0,"",VLOOKUP($A95,'FE - Flux 2 - UBL'!$A95:$R970,16,FALSE))</f>
        <v/>
      </c>
      <c r="O95" s="91" t="str">
        <f>IF(VLOOKUP($A95,'FE - Flux 2 - UBL'!$A95:$T970,17,FALSE)=0,"",VLOOKUP($A95,'FE - Flux 2 - UBL'!$A95:$T970,17,FALSE))</f>
        <v/>
      </c>
      <c r="P95" s="91" t="str">
        <f>IF(VLOOKUP($A95,'FE - Flux 2 - UBL'!$A95:$T970,18,FALSE)=0,"",VLOOKUP($A95,'FE - Flux 2 - UBL'!$A95:$T970,18,FALSE))</f>
        <v/>
      </c>
      <c r="Q95" s="91" t="str">
        <f>IF(VLOOKUP($A95,'FE - Flux 2 - UBL'!$A95:$T970,19,FALSE)=0,"",VLOOKUP($A95,'FE - Flux 2 - UBL'!$A95:$T970,19,FALSE))</f>
        <v/>
      </c>
      <c r="R95" s="95" t="str">
        <f>IF(VLOOKUP($A95,'FE - Flux 2 - UBL'!$A95:$T970,20,FALSE)=0,"",VLOOKUP($A95,'FE - Flux 2 - UBL'!$A95:$T970,20,FALSE))</f>
        <v/>
      </c>
    </row>
    <row r="96" spans="1:18" ht="44.25" customHeight="1">
      <c r="A96" s="97" t="s">
        <v>542</v>
      </c>
      <c r="B96" s="91" t="str">
        <f>VLOOKUP(A96,'FE - Flux 2 - UBL'!A96:D776,4,FALSE)</f>
        <v> 0..1</v>
      </c>
      <c r="C96" s="44"/>
      <c r="D96" s="282" t="s">
        <v>543</v>
      </c>
      <c r="E96" s="283"/>
      <c r="F96" s="283"/>
      <c r="G96" s="314" t="s">
        <v>1860</v>
      </c>
      <c r="H96" s="315"/>
      <c r="I96" s="93" t="str">
        <f>IF(VLOOKUP($A96,'FE - Flux 2 - UBL'!$A96:$R971,11,FALSE)=0,"",VLOOKUP($A96,'FE - Flux 2 - UBL'!$A96:$R971,11,FALSE))</f>
        <v> CODED</v>
      </c>
      <c r="J96" s="93">
        <f>IF(VLOOKUP($A96,'FE - Flux 2 - UBL'!$A96:$R971,12,FALSE)=0,"",VLOOKUP($A96,'FE - Flux 2 - UBL'!$A96:$R971,12,FALSE))</f>
        <v>3</v>
      </c>
      <c r="K96" s="91" t="str">
        <f>IF(VLOOKUP($A96,'FE - Flux 2 - UBL'!$A96:$R971,13,FALSE)=0,"",VLOOKUP($A96,'FE - Flux 2 - UBL'!$A96:$R971,13,FALSE))</f>
        <v> UNCL 3035</v>
      </c>
      <c r="L96" s="93" t="str">
        <f>IF(VLOOKUP($A96,'FE - Flux 2 - UBL'!$A96:$R971,14,FALSE)=0,"",VLOOKUP($A96,'FE - Flux 2 - UBL'!$A96:$R971,14,FALSE))</f>
        <v/>
      </c>
      <c r="M96" s="108" t="str">
        <f>IF(VLOOKUP($A96,'FE - Flux 2 - UBL'!$A96:$R971,15,FALSE)=0,"",VLOOKUP($A96,'FE - Flux 2 - UBL'!$A96:$R971,15,FALSE))</f>
        <v> To be chosen from the UNCL 3035 list</v>
      </c>
      <c r="N96" s="92" t="str">
        <f>IF(VLOOKUP($A96,'FE - Flux 2 - UBL'!$A96:$R971,16,FALSE)=0,"",VLOOKUP($A96,'FE - Flux 2 - UBL'!$A96:$R971,16,FALSE))</f>
        <v/>
      </c>
      <c r="O96" s="91" t="str">
        <f>IF(VLOOKUP($A96,'FE - Flux 2 - UBL'!$A96:$T971,17,FALSE)=0,"",VLOOKUP($A96,'FE - Flux 2 - UBL'!$A96:$T971,17,FALSE))</f>
        <v/>
      </c>
      <c r="P96" s="91" t="str">
        <f>IF(VLOOKUP($A96,'FE - Flux 2 - UBL'!$A96:$T971,18,FALSE)=0,"",VLOOKUP($A96,'FE - Flux 2 - UBL'!$A96:$T971,18,FALSE))</f>
        <v/>
      </c>
      <c r="Q96" s="91" t="str">
        <f>IF(VLOOKUP($A96,'FE - Flux 2 - UBL'!$A96:$T971,19,FALSE)=0,"",VLOOKUP($A96,'FE - Flux 2 - UBL'!$A96:$T971,19,FALSE))</f>
        <v/>
      </c>
      <c r="R96" s="95" t="str">
        <f>IF(VLOOKUP($A96,'FE - Flux 2 - UBL'!$A96:$T971,20,FALSE)=0,"",VLOOKUP($A96,'FE - Flux 2 - UBL'!$A96:$T971,20,FALSE))</f>
        <v/>
      </c>
    </row>
    <row r="97" spans="1:18" ht="45.75" customHeight="1">
      <c r="A97" s="97" t="s">
        <v>547</v>
      </c>
      <c r="B97" s="91" t="str">
        <f>VLOOKUP(A97,'FE - Flux 2 - UBL'!A97:D777,4,FALSE)</f>
        <v> 0..1</v>
      </c>
      <c r="C97" s="44"/>
      <c r="D97" s="282" t="s">
        <v>548</v>
      </c>
      <c r="E97" s="283"/>
      <c r="F97" s="283"/>
      <c r="G97" s="314" t="s">
        <v>1861</v>
      </c>
      <c r="H97" s="315"/>
      <c r="I97" s="93" t="str">
        <f>IF(VLOOKUP($A97,'FE - Flux 2 - UBL'!$A97:$R972,11,FALSE)=0,"",VLOOKUP($A97,'FE - Flux 2 - UBL'!$A97:$R972,11,FALSE))</f>
        <v> TEXT</v>
      </c>
      <c r="J97" s="93">
        <f>IF(VLOOKUP($A97,'FE - Flux 2 - UBL'!$A97:$R972,12,FALSE)=0,"",VLOOKUP($A97,'FE - Flux 2 - UBL'!$A97:$R972,12,FALSE))</f>
        <v>99</v>
      </c>
      <c r="K97" s="91" t="str">
        <f>IF(VLOOKUP($A97,'FE - Flux 2 - UBL'!$A97:$R972,13,FALSE)=0,"",VLOOKUP($A97,'FE - Flux 2 - UBL'!$A97:$R972,13,FALSE))</f>
        <v/>
      </c>
      <c r="L97" s="93" t="str">
        <f>IF(VLOOKUP($A97,'FE - Flux 2 - UBL'!$A97:$R972,14,FALSE)=0,"",VLOOKUP($A97,'FE - Flux 2 - UBL'!$A97:$R972,14,FALSE))</f>
        <v> Name by which the validator is known, other than the validator's business name (also called Company Name).</v>
      </c>
      <c r="M97" s="108" t="str">
        <f>IF(VLOOKUP($A97,'FE - Flux 2 - UBL'!$A97:$R972,15,FALSE)=0,"",VLOOKUP($A97,'FE - Flux 2 - UBL'!$A97:$R972,15,FALSE))</f>
        <v> It can be used if it differs from the company name of the validator</v>
      </c>
      <c r="N97" s="92" t="str">
        <f>IF(VLOOKUP($A97,'FE - Flux 2 - UBL'!$A97:$R972,16,FALSE)=0,"",VLOOKUP($A97,'FE - Flux 2 - UBL'!$A97:$R972,16,FALSE))</f>
        <v/>
      </c>
      <c r="O97" s="91" t="str">
        <f>IF(VLOOKUP($A97,'FE - Flux 2 - UBL'!$A97:$T972,17,FALSE)=0,"",VLOOKUP($A97,'FE - Flux 2 - UBL'!$A97:$T972,17,FALSE))</f>
        <v/>
      </c>
      <c r="P97" s="91" t="str">
        <f>IF(VLOOKUP($A97,'FE - Flux 2 - UBL'!$A97:$T972,18,FALSE)=0,"",VLOOKUP($A97,'FE - Flux 2 - UBL'!$A97:$T972,18,FALSE))</f>
        <v/>
      </c>
      <c r="Q97" s="91" t="str">
        <f>IF(VLOOKUP($A97,'FE - Flux 2 - UBL'!$A97:$T972,19,FALSE)=0,"",VLOOKUP($A97,'FE - Flux 2 - UBL'!$A97:$T972,19,FALSE))</f>
        <v/>
      </c>
      <c r="R97" s="95" t="str">
        <f>IF(VLOOKUP($A97,'FE - Flux 2 - UBL'!$A97:$T972,20,FALSE)=0,"",VLOOKUP($A97,'FE - Flux 2 - UBL'!$A97:$T972,20,FALSE))</f>
        <v/>
      </c>
    </row>
    <row r="98" spans="1:18" ht="28">
      <c r="A98" s="97" t="s">
        <v>552</v>
      </c>
      <c r="B98" s="91" t="str">
        <f>VLOOKUP(A98,'FE - Flux 2 - UBL'!A98:D778,4,FALSE)</f>
        <v> 0..n</v>
      </c>
      <c r="C98" s="44"/>
      <c r="D98" s="304" t="s">
        <v>553</v>
      </c>
      <c r="E98" s="283"/>
      <c r="F98" s="283"/>
      <c r="G98" s="314" t="s">
        <v>1862</v>
      </c>
      <c r="H98" s="315"/>
      <c r="I98" s="93" t="str">
        <f>IF(VLOOKUP($A98,'FE - Flux 2 - UBL'!$A98:$R973,11,FALSE)=0,"",VLOOKUP($A98,'FE - Flux 2 - UBL'!$A98:$R973,11,FALSE))</f>
        <v> IDENTIFIER</v>
      </c>
      <c r="J98" s="93">
        <f>IF(VLOOKUP($A98,'FE - Flux 2 - UBL'!$A98:$R973,12,FALSE)=0,"",VLOOKUP($A98,'FE - Flux 2 - UBL'!$A98:$R973,12,FALSE))</f>
        <v>100</v>
      </c>
      <c r="K98" s="91" t="str">
        <f>IF(VLOOKUP($A98,'FE - Flux 2 - UBL'!$A98:$R973,13,FALSE)=0,"",VLOOKUP($A98,'FE - Flux 2 - UBL'!$A98:$R973,13,FALSE))</f>
        <v/>
      </c>
      <c r="L98" s="93" t="str">
        <f>IF(VLOOKUP($A98,'FE - Flux 2 - UBL'!$A98:$R973,14,FALSE)=0,"",VLOOKUP($A98,'FE - Flux 2 - UBL'!$A98:$R973,14,FALSE))</f>
        <v/>
      </c>
      <c r="M98" s="108" t="str">
        <f>IF(VLOOKUP($A98,'FE - Flux 2 - UBL'!$A98:$R973,15,FALSE)=0,"",VLOOKUP($A98,'FE - Flux 2 - UBL'!$A98:$R973,15,FALSE))</f>
        <v>Identification of the validator</v>
      </c>
      <c r="N98" s="92" t="str">
        <f>IF(VLOOKUP($A98,'FE - Flux 2 - UBL'!$A98:$R973,16,FALSE)=0,"",VLOOKUP($A98,'FE - Flux 2 - UBL'!$A98:$R973,16,FALSE))</f>
        <v/>
      </c>
      <c r="O98" s="91" t="str">
        <f>IF(VLOOKUP($A98,'FE - Flux 2 - UBL'!$A98:$T973,17,FALSE)=0,"",VLOOKUP($A98,'FE - Flux 2 - UBL'!$A98:$T973,17,FALSE))</f>
        <v> G1.74 G1.80</v>
      </c>
      <c r="P98" s="91" t="str">
        <f>IF(VLOOKUP($A98,'FE - Flux 2 - UBL'!$A98:$T973,18,FALSE)=0,"",VLOOKUP($A98,'FE - Flux 2 - UBL'!$A98:$T973,18,FALSE))</f>
        <v/>
      </c>
      <c r="Q98" s="91" t="str">
        <f>IF(VLOOKUP($A98,'FE - Flux 2 - UBL'!$A98:$T973,19,FALSE)=0,"",VLOOKUP($A98,'FE - Flux 2 - UBL'!$A98:$T973,19,FALSE))</f>
        <v/>
      </c>
      <c r="R98" s="95" t="str">
        <f>IF(VLOOKUP($A98,'FE - Flux 2 - UBL'!$A98:$T973,20,FALSE)=0,"",VLOOKUP($A98,'FE - Flux 2 - UBL'!$A98:$T973,20,FALSE))</f>
        <v/>
      </c>
    </row>
    <row r="99" spans="1:18" ht="27.75" customHeight="1">
      <c r="A99" s="223" t="s">
        <v>557</v>
      </c>
      <c r="B99" s="91" t="str">
        <f>VLOOKUP(A99,'FE - Flux 2 - UBL'!A99:D779,4,FALSE)</f>
        <v> 0..1</v>
      </c>
      <c r="C99" s="44"/>
      <c r="D99" s="37"/>
      <c r="E99" s="285" t="s">
        <v>558</v>
      </c>
      <c r="F99" s="287"/>
      <c r="G99" s="314" t="s">
        <v>1863</v>
      </c>
      <c r="H99" s="315"/>
      <c r="I99" s="93" t="str">
        <f>IF(VLOOKUP($A99,'FE - Flux 2 - UBL'!$A99:$R974,11,FALSE)=0,"",VLOOKUP($A99,'FE - Flux 2 - UBL'!$A99:$R974,11,FALSE))</f>
        <v> IDENTIFIER</v>
      </c>
      <c r="J99" s="93">
        <f>IF(VLOOKUP($A99,'FE - Flux 2 - UBL'!$A99:$R974,12,FALSE)=0,"",VLOOKUP($A99,'FE - Flux 2 - UBL'!$A99:$R974,12,FALSE))</f>
        <v>4</v>
      </c>
      <c r="K99" s="91" t="str">
        <f>IF(VLOOKUP($A99,'FE - Flux 2 - UBL'!$A99:$R974,13,FALSE)=0,"",VLOOKUP($A99,'FE - Flux 2 - UBL'!$A99:$R974,13,FALSE))</f>
        <v> ISO6523 (ICD)</v>
      </c>
      <c r="L99" s="93" t="str">
        <f>IF(VLOOKUP($A99,'FE - Flux 2 - UBL'!$A99:$R974,14,FALSE)=0,"",VLOOKUP($A99,'FE - Flux 2 - UBL'!$A99:$R974,14,FALSE))</f>
        <v> Value = 0009 for a SIRET</v>
      </c>
      <c r="M99" s="108" t="str">
        <f>IF(VLOOKUP($A99,'FE - Flux 2 - UBL'!$A99:$R974,15,FALSE)=0,"",VLOOKUP($A99,'FE - Flux 2 - UBL'!$A99:$R974,15,FALSE))</f>
        <v/>
      </c>
      <c r="N99" s="92" t="str">
        <f>IF(VLOOKUP($A99,'FE - Flux 2 - UBL'!$A99:$R974,16,FALSE)=0,"",VLOOKUP($A99,'FE - Flux 2 - UBL'!$A99:$R974,16,FALSE))</f>
        <v/>
      </c>
      <c r="O99" s="91" t="str">
        <f>IF(VLOOKUP($A99,'FE - Flux 2 - UBL'!$A99:$T974,17,FALSE)=0,"",VLOOKUP($A99,'FE - Flux 2 - UBL'!$A99:$T974,17,FALSE))</f>
        <v> G2.07</v>
      </c>
      <c r="P99" s="91" t="str">
        <f>IF(VLOOKUP($A99,'FE - Flux 2 - UBL'!$A99:$T974,18,FALSE)=0,"",VLOOKUP($A99,'FE - Flux 2 - UBL'!$A99:$T974,18,FALSE))</f>
        <v/>
      </c>
      <c r="Q99" s="91" t="str">
        <f>IF(VLOOKUP($A99,'FE - Flux 2 - UBL'!$A99:$T974,19,FALSE)=0,"",VLOOKUP($A99,'FE - Flux 2 - UBL'!$A99:$T974,19,FALSE))</f>
        <v/>
      </c>
      <c r="R99" s="95" t="str">
        <f>IF(VLOOKUP($A99,'FE - Flux 2 - UBL'!$A99:$T974,20,FALSE)=0,"",VLOOKUP($A99,'FE - Flux 2 - UBL'!$A99:$T974,20,FALSE))</f>
        <v/>
      </c>
    </row>
    <row r="100" spans="1:18" ht="27.75" customHeight="1">
      <c r="A100" s="97" t="s">
        <v>560</v>
      </c>
      <c r="B100" s="91" t="str">
        <f>VLOOKUP(A100,'FE - Flux 2 - UBL'!A100:D780,4,FALSE)</f>
        <v> 0..1</v>
      </c>
      <c r="C100" s="43"/>
      <c r="D100" s="137" t="s">
        <v>561</v>
      </c>
      <c r="E100" s="133"/>
      <c r="F100" s="133"/>
      <c r="G100" s="314" t="s">
        <v>1864</v>
      </c>
      <c r="H100" s="315"/>
      <c r="I100" s="93" t="str">
        <f>IF(VLOOKUP($A100,'FE - Flux 2 - UBL'!$A100:$R975,11,FALSE)=0,"",VLOOKUP($A100,'FE - Flux 2 - UBL'!$A100:$R975,11,FALSE))</f>
        <v> IDENTIFIER</v>
      </c>
      <c r="J100" s="93">
        <f>IF(VLOOKUP($A100,'FE - Flux 2 - UBL'!$A100:$R975,12,FALSE)=0,"",VLOOKUP($A100,'FE - Flux 2 - UBL'!$A100:$R975,12,FALSE))</f>
        <v>9</v>
      </c>
      <c r="K100" s="91" t="str">
        <f>IF(VLOOKUP($A100,'FE - Flux 2 - UBL'!$A100:$R975,13,FALSE)=0,"",VLOOKUP($A100,'FE - Flux 2 - UBL'!$A100:$R975,13,FALSE))</f>
        <v/>
      </c>
      <c r="L100" s="93" t="str">
        <f>IF(VLOOKUP($A100,'FE - Flux 2 - UBL'!$A100:$R975,14,FALSE)=0,"",VLOOKUP($A100,'FE - Flux 2 - UBL'!$A100:$R975,14,FALSE))</f>
        <v/>
      </c>
      <c r="M100" s="108" t="str">
        <f>IF(VLOOKUP($A100,'FE - Flux 2 - UBL'!$A100:$R975,15,FALSE)=0,"",VLOOKUP($A100,'FE - Flux 2 - UBL'!$A100:$R975,15,FALSE))</f>
        <v> An identifier issued by an official registration body, which identifies the buyer's agent as a legal entity or legal entity.</v>
      </c>
      <c r="N100" s="92" t="str">
        <f>IF(VLOOKUP($A100,'FE - Flux 2 - UBL'!$A100:$R975,16,FALSE)=0,"",VLOOKUP($A100,'FE - Flux 2 - UBL'!$A100:$R975,16,FALSE))</f>
        <v/>
      </c>
      <c r="O100" s="91" t="str">
        <f>IF(VLOOKUP($A100,'FE - Flux 2 - UBL'!$A100:$T975,17,FALSE)=0,"",VLOOKUP($A100,'FE - Flux 2 - UBL'!$A100:$T975,17,FALSE))</f>
        <v> G1.63</v>
      </c>
      <c r="P100" s="91" t="str">
        <f>IF(VLOOKUP($A100,'FE - Flux 2 - UBL'!$A100:$T975,18,FALSE)=0,"",VLOOKUP($A100,'FE - Flux 2 - UBL'!$A100:$T975,18,FALSE))</f>
        <v/>
      </c>
      <c r="Q100" s="91" t="str">
        <f>IF(VLOOKUP($A100,'FE - Flux 2 - UBL'!$A100:$T975,19,FALSE)=0,"",VLOOKUP($A100,'FE - Flux 2 - UBL'!$A100:$T975,19,FALSE))</f>
        <v/>
      </c>
      <c r="R100" s="95" t="str">
        <f>IF(VLOOKUP($A100,'FE - Flux 2 - UBL'!$A100:$T975,20,FALSE)=0,"",VLOOKUP($A100,'FE - Flux 2 - UBL'!$A100:$T975,20,FALSE))</f>
        <v/>
      </c>
    </row>
    <row r="101" spans="1:18" ht="27.75" customHeight="1">
      <c r="A101" s="223" t="s">
        <v>565</v>
      </c>
      <c r="B101" s="91" t="str">
        <f>VLOOKUP(A101,'FE - Flux 2 - UBL'!A101:D781,4,FALSE)</f>
        <v> 1..1</v>
      </c>
      <c r="C101" s="43"/>
      <c r="D101" s="31"/>
      <c r="E101" s="285" t="s">
        <v>215</v>
      </c>
      <c r="F101" s="287"/>
      <c r="G101" s="314" t="s">
        <v>1865</v>
      </c>
      <c r="H101" s="315"/>
      <c r="I101" s="93" t="str">
        <f>IF(VLOOKUP($A101,'FE - Flux 2 - UBL'!$A101:$R976,11,FALSE)=0,"",VLOOKUP($A101,'FE - Flux 2 - UBL'!$A101:$R976,11,FALSE))</f>
        <v> IDENTIFIER</v>
      </c>
      <c r="J101" s="93">
        <f>IF(VLOOKUP($A101,'FE - Flux 2 - UBL'!$A101:$R976,12,FALSE)=0,"",VLOOKUP($A101,'FE - Flux 2 - UBL'!$A101:$R976,12,FALSE))</f>
        <v>4</v>
      </c>
      <c r="K101" s="91" t="str">
        <f>IF(VLOOKUP($A101,'FE - Flux 2 - UBL'!$A101:$R976,13,FALSE)=0,"",VLOOKUP($A101,'FE - Flux 2 - UBL'!$A101:$R976,13,FALSE))</f>
        <v> ISO6523 (ICD)</v>
      </c>
      <c r="L101" s="93" t="str">
        <f>IF(VLOOKUP($A101,'FE - Flux 2 - UBL'!$A101:$R976,14,FALSE)=0,"",VLOOKUP($A101,'FE - Flux 2 - UBL'!$A101:$R976,14,FALSE))</f>
        <v> Value = 0002 for a SIREN</v>
      </c>
      <c r="M101" s="108" t="str">
        <f>IF(VLOOKUP($A101,'FE - Flux 2 - UBL'!$A101:$R976,15,FALSE)=0,"",VLOOKUP($A101,'FE - Flux 2 - UBL'!$A101:$R976,15,FALSE))</f>
        <v> Buyer Agent ID Schema ID</v>
      </c>
      <c r="N101" s="92" t="str">
        <f>IF(VLOOKUP($A101,'FE - Flux 2 - UBL'!$A101:$R976,16,FALSE)=0,"",VLOOKUP($A101,'FE - Flux 2 - UBL'!$A101:$R976,16,FALSE))</f>
        <v> If no identification scheme is specified, it should be known to the Buyer's Agent</v>
      </c>
      <c r="O101" s="91" t="str">
        <f>IF(VLOOKUP($A101,'FE - Flux 2 - UBL'!$A101:$T976,17,FALSE)=0,"",VLOOKUP($A101,'FE - Flux 2 - UBL'!$A101:$T976,17,FALSE))</f>
        <v/>
      </c>
      <c r="P101" s="91" t="str">
        <f>IF(VLOOKUP($A101,'FE - Flux 2 - UBL'!$A101:$T976,18,FALSE)=0,"",VLOOKUP($A101,'FE - Flux 2 - UBL'!$A101:$T976,18,FALSE))</f>
        <v/>
      </c>
      <c r="Q101" s="91" t="str">
        <f>IF(VLOOKUP($A101,'FE - Flux 2 - UBL'!$A101:$T976,19,FALSE)=0,"",VLOOKUP($A101,'FE - Flux 2 - UBL'!$A101:$T976,19,FALSE))</f>
        <v/>
      </c>
      <c r="R101" s="95" t="str">
        <f>IF(VLOOKUP($A101,'FE - Flux 2 - UBL'!$A101:$T976,20,FALSE)=0,"",VLOOKUP($A101,'FE - Flux 2 - UBL'!$A101:$T976,20,FALSE))</f>
        <v/>
      </c>
    </row>
    <row r="102" spans="1:18" ht="56">
      <c r="A102" s="97" t="s">
        <v>569</v>
      </c>
      <c r="B102" s="91" t="str">
        <f>VLOOKUP(A102,'FE - Flux 2 - UBL'!A102:D782,4,FALSE)</f>
        <v> 0..1</v>
      </c>
      <c r="C102" s="43"/>
      <c r="D102" s="137" t="s">
        <v>570</v>
      </c>
      <c r="E102" s="133"/>
      <c r="F102" s="133"/>
      <c r="G102" s="314" t="s">
        <v>1866</v>
      </c>
      <c r="H102" s="315"/>
      <c r="I102" s="93" t="str">
        <f>IF(VLOOKUP($A102,'FE - Flux 2 - UBL'!$A102:$R977,11,FALSE)=0,"",VLOOKUP($A102,'FE - Flux 2 - UBL'!$A102:$R977,11,FALSE))</f>
        <v> IDENTIFIER</v>
      </c>
      <c r="J102" s="93">
        <f>IF(VLOOKUP($A102,'FE - Flux 2 - UBL'!$A102:$R977,12,FALSE)=0,"",VLOOKUP($A102,'FE - Flux 2 - UBL'!$A102:$R977,12,FALSE))</f>
        <v>15</v>
      </c>
      <c r="K102" s="91" t="str">
        <f>IF(VLOOKUP($A102,'FE - Flux 2 - UBL'!$A102:$R977,13,FALSE)=0,"",VLOOKUP($A102,'FE - Flux 2 - UBL'!$A102:$R977,13,FALSE))</f>
        <v> ISO 3166</v>
      </c>
      <c r="L102" s="93" t="str">
        <f>IF(VLOOKUP($A102,'FE - Flux 2 - UBL'!$A102:$R977,14,FALSE)=0,"",VLOOKUP($A102,'FE - Flux 2 - UBL'!$A102:$R977,14,FALSE))</f>
        <v/>
      </c>
      <c r="M102" s="108" t="str">
        <f>IF(VLOOKUP($A102,'FE - Flux 2 - UBL'!$A102:$R977,15,FALSE)=0,"",VLOOKUP($A102,'FE - Flux 2 - UBL'!$A102:$R977,15,FALSE))</f>
        <v> Validator VAT ID (also called Validator VAT Identification Number).</v>
      </c>
      <c r="N102" s="92" t="str">
        <f>IF(VLOOKUP($A102,'FE - Flux 2 - UBL'!$A102:$R977,16,FALSE)=0,"",VLOOKUP($A102,'FE - Flux 2 - UBL'!$A102:$R977,16,FALSE))</f>
        <v>According to Article 215 of Council Directive 2006/112/EC [2], the individual VAT identification number includes a prefix in accordance with ISO 3166-1 alpha-2 to identify the Member State by which it was awarded. However, Greece is allowed to use the prefix "EL".</v>
      </c>
      <c r="O102" s="91" t="str">
        <f>IF(VLOOKUP($A102,'FE - Flux 2 - UBL'!$A102:$T977,17,FALSE)=0,"",VLOOKUP($A102,'FE - Flux 2 - UBL'!$A102:$T977,17,FALSE))</f>
        <v/>
      </c>
      <c r="P102" s="91" t="str">
        <f>IF(VLOOKUP($A102,'FE - Flux 2 - UBL'!$A102:$T977,18,FALSE)=0,"",VLOOKUP($A102,'FE - Flux 2 - UBL'!$A102:$T977,18,FALSE))</f>
        <v/>
      </c>
      <c r="Q102" s="91" t="str">
        <f>IF(VLOOKUP($A102,'FE - Flux 2 - UBL'!$A102:$T977,19,FALSE)=0,"",VLOOKUP($A102,'FE - Flux 2 - UBL'!$A102:$T977,19,FALSE))</f>
        <v/>
      </c>
      <c r="R102" s="95" t="str">
        <f>IF(VLOOKUP($A102,'FE - Flux 2 - UBL'!$A102:$T977,20,FALSE)=0,"",VLOOKUP($A102,'FE - Flux 2 - UBL'!$A102:$T977,20,FALSE))</f>
        <v/>
      </c>
    </row>
    <row r="103" spans="1:18" ht="30" customHeight="1">
      <c r="A103" s="223" t="s">
        <v>573</v>
      </c>
      <c r="B103" s="91" t="str">
        <f>VLOOKUP(A103,'FE - Flux 2 - UBL'!A103:D783,4,FALSE)</f>
        <v> 1..1</v>
      </c>
      <c r="C103" s="43"/>
      <c r="D103" s="31"/>
      <c r="E103" s="285" t="s">
        <v>1867</v>
      </c>
      <c r="F103" s="287"/>
      <c r="G103" s="314" t="s">
        <v>1868</v>
      </c>
      <c r="H103" s="315"/>
      <c r="I103" s="93" t="str">
        <f>IF(VLOOKUP($A103,'FE - Flux 2 - UBL'!$A103:$R978,11,FALSE)=0,"",VLOOKUP($A103,'FE - Flux 2 - UBL'!$A103:$R978,11,FALSE))</f>
        <v> CODED</v>
      </c>
      <c r="J103" s="93">
        <f>IF(VLOOKUP($A103,'FE - Flux 2 - UBL'!$A103:$R978,12,FALSE)=0,"",VLOOKUP($A103,'FE - Flux 2 - UBL'!$A103:$R978,12,FALSE))</f>
        <v>3</v>
      </c>
      <c r="K103" s="91" t="str">
        <f>IF(VLOOKUP($A103,'FE - Flux 2 - UBL'!$A103:$R978,13,FALSE)=0,"",VLOOKUP($A103,'FE - Flux 2 - UBL'!$A103:$R978,13,FALSE))</f>
        <v> Value = VAT (UBL) Value = VA (CII)</v>
      </c>
      <c r="L103" s="93" t="str">
        <f>IF(VLOOKUP($A103,'FE - Flux 2 - UBL'!$A103:$R978,14,FALSE)=0,"",VLOOKUP($A103,'FE - Flux 2 - UBL'!$A103:$R978,14,FALSE))</f>
        <v/>
      </c>
      <c r="M103" s="108" t="str">
        <f>IF(VLOOKUP($A103,'FE - Flux 2 - UBL'!$A103:$R978,15,FALSE)=0,"",VLOOKUP($A103,'FE - Flux 2 - UBL'!$A103:$R978,15,FALSE))</f>
        <v/>
      </c>
      <c r="N103" s="92" t="str">
        <f>IF(VLOOKUP($A103,'FE - Flux 2 - UBL'!$A103:$R978,16,FALSE)=0,"",VLOOKUP($A103,'FE - Flux 2 - UBL'!$A103:$R978,16,FALSE))</f>
        <v/>
      </c>
      <c r="O103" s="91" t="str">
        <f>IF(VLOOKUP($A103,'FE - Flux 2 - UBL'!$A103:$T978,17,FALSE)=0,"",VLOOKUP($A103,'FE - Flux 2 - UBL'!$A103:$T978,17,FALSE))</f>
        <v/>
      </c>
      <c r="P103" s="91" t="str">
        <f>IF(VLOOKUP($A103,'FE - Flux 2 - UBL'!$A103:$T978,18,FALSE)=0,"",VLOOKUP($A103,'FE - Flux 2 - UBL'!$A103:$T978,18,FALSE))</f>
        <v/>
      </c>
      <c r="Q103" s="91" t="str">
        <f>IF(VLOOKUP($A103,'FE - Flux 2 - UBL'!$A103:$T978,19,FALSE)=0,"",VLOOKUP($A103,'FE - Flux 2 - UBL'!$A103:$T978,19,FALSE))</f>
        <v/>
      </c>
      <c r="R103" s="95" t="str">
        <f>IF(VLOOKUP($A103,'FE - Flux 2 - UBL'!$A103:$T978,20,FALSE)=0,"",VLOOKUP($A103,'FE - Flux 2 - UBL'!$A103:$T978,20,FALSE))</f>
        <v/>
      </c>
    </row>
    <row r="104" spans="1:18" ht="30" customHeight="1">
      <c r="A104" s="97" t="s">
        <v>576</v>
      </c>
      <c r="B104" s="91" t="str">
        <f>VLOOKUP(A104,'FE - Flux 2 - UBL'!A104:D784,4,FALSE)</f>
        <v> 0..1</v>
      </c>
      <c r="C104" s="44"/>
      <c r="D104" s="304" t="s">
        <v>577</v>
      </c>
      <c r="E104" s="283"/>
      <c r="F104" s="283"/>
      <c r="G104" s="314" t="s">
        <v>1869</v>
      </c>
      <c r="H104" s="315"/>
      <c r="I104" s="93" t="str">
        <f>IF(VLOOKUP($A104,'FE - Flux 2 - UBL'!$A104:$R979,11,FALSE)=0,"",VLOOKUP($A104,'FE - Flux 2 - UBL'!$A104:$R979,11,FALSE))</f>
        <v> IDENTIFIER</v>
      </c>
      <c r="J104" s="93">
        <f>IF(VLOOKUP($A104,'FE - Flux 2 - UBL'!$A104:$R979,12,FALSE)=0,"",VLOOKUP($A104,'FE - Flux 2 - UBL'!$A104:$R979,12,FALSE))</f>
        <v>50</v>
      </c>
      <c r="K104" s="91" t="str">
        <f>IF(VLOOKUP($A104,'FE - Flux 2 - UBL'!$A104:$R979,13,FALSE)=0,"",VLOOKUP($A104,'FE - Flux 2 - UBL'!$A104:$R979,13,FALSE))</f>
        <v/>
      </c>
      <c r="L104" s="93" t="str">
        <f>IF(VLOOKUP($A104,'FE - Flux 2 - UBL'!$A104:$R979,14,FALSE)=0,"",VLOOKUP($A104,'FE - Flux 2 - UBL'!$A104:$R979,14,FALSE))</f>
        <v/>
      </c>
      <c r="M104" s="108" t="str">
        <f>IF(VLOOKUP($A104,'FE - Flux 2 - UBL'!$A104:$R979,15,FALSE)=0,"",VLOOKUP($A104,'FE - Flux 2 - UBL'!$A104:$R979,15,FALSE))</f>
        <v> Identifies the validator's email address to which a commercial document can be transmitted.</v>
      </c>
      <c r="N104" s="92" t="str">
        <f>IF(VLOOKUP($A104,'FE - Flux 2 - UBL'!$A104:$R979,16,FALSE)=0,"",VLOOKUP($A104,'FE - Flux 2 - UBL'!$A104:$R979,16,FALSE))</f>
        <v/>
      </c>
      <c r="O104" s="91" t="str">
        <f>IF(VLOOKUP($A104,'FE - Flux 2 - UBL'!$A104:$T979,17,FALSE)=0,"",VLOOKUP($A104,'FE - Flux 2 - UBL'!$A104:$T979,17,FALSE))</f>
        <v/>
      </c>
      <c r="P104" s="91" t="str">
        <f>IF(VLOOKUP($A104,'FE - Flux 2 - UBL'!$A104:$T979,18,FALSE)=0,"",VLOOKUP($A104,'FE - Flux 2 - UBL'!$A104:$T979,18,FALSE))</f>
        <v/>
      </c>
      <c r="Q104" s="91" t="str">
        <f>IF(VLOOKUP($A104,'FE - Flux 2 - UBL'!$A104:$T979,19,FALSE)=0,"",VLOOKUP($A104,'FE - Flux 2 - UBL'!$A104:$T979,19,FALSE))</f>
        <v/>
      </c>
      <c r="R104" s="95" t="str">
        <f>IF(VLOOKUP($A104,'FE - Flux 2 - UBL'!$A104:$T979,20,FALSE)=0,"",VLOOKUP($A104,'FE - Flux 2 - UBL'!$A104:$T979,20,FALSE))</f>
        <v/>
      </c>
    </row>
    <row r="105" spans="1:18" ht="30" customHeight="1">
      <c r="A105" s="223" t="s">
        <v>580</v>
      </c>
      <c r="B105" s="91" t="str">
        <f>VLOOKUP(A105,'FE - Flux 2 - UBL'!A105:D785,4,FALSE)</f>
        <v> 1..1</v>
      </c>
      <c r="C105" s="44"/>
      <c r="D105" s="37"/>
      <c r="E105" s="298" t="s">
        <v>581</v>
      </c>
      <c r="F105" s="299"/>
      <c r="G105" s="314" t="s">
        <v>1870</v>
      </c>
      <c r="H105" s="315"/>
      <c r="I105" s="93" t="str">
        <f>IF(VLOOKUP($A105,'FE - Flux 2 - UBL'!$A105:$R980,11,FALSE)=0,"",VLOOKUP($A105,'FE - Flux 2 - UBL'!$A105:$R980,11,FALSE))</f>
        <v> IDENTIFIER</v>
      </c>
      <c r="J105" s="93">
        <f>IF(VLOOKUP($A105,'FE - Flux 2 - UBL'!$A105:$R980,12,FALSE)=0,"",VLOOKUP($A105,'FE - Flux 2 - UBL'!$A105:$R980,12,FALSE))</f>
        <v>4</v>
      </c>
      <c r="K105" s="91" t="str">
        <f>IF(VLOOKUP($A105,'FE - Flux 2 - UBL'!$A105:$R980,13,FALSE)=0,"",VLOOKUP($A105,'FE - Flux 2 - UBL'!$A105:$R980,13,FALSE))</f>
        <v> ISO6523 (ICD)</v>
      </c>
      <c r="L105" s="93" t="str">
        <f>IF(VLOOKUP($A105,'FE - Flux 2 - UBL'!$A105:$R980,14,FALSE)=0,"",VLOOKUP($A105,'FE - Flux 2 - UBL'!$A105:$R980,14,FALSE))</f>
        <v/>
      </c>
      <c r="M105" s="108" t="str">
        <f>IF(VLOOKUP($A105,'FE - Flux 2 - UBL'!$A105:$R980,15,FALSE)=0,"",VLOOKUP($A105,'FE - Flux 2 - UBL'!$A105:$R980,15,FALSE))</f>
        <v/>
      </c>
      <c r="N105" s="92" t="str">
        <f>IF(VLOOKUP($A105,'FE - Flux 2 - UBL'!$A105:$R980,16,FALSE)=0,"",VLOOKUP($A105,'FE - Flux 2 - UBL'!$A105:$R980,16,FALSE))</f>
        <v/>
      </c>
      <c r="O105" s="91" t="str">
        <f>IF(VLOOKUP($A105,'FE - Flux 2 - UBL'!$A105:$T980,17,FALSE)=0,"",VLOOKUP($A105,'FE - Flux 2 - UBL'!$A105:$T980,17,FALSE))</f>
        <v/>
      </c>
      <c r="P105" s="91" t="str">
        <f>IF(VLOOKUP($A105,'FE - Flux 2 - UBL'!$A105:$T980,18,FALSE)=0,"",VLOOKUP($A105,'FE - Flux 2 - UBL'!$A105:$T980,18,FALSE))</f>
        <v/>
      </c>
      <c r="Q105" s="91" t="str">
        <f>IF(VLOOKUP($A105,'FE - Flux 2 - UBL'!$A105:$T980,19,FALSE)=0,"",VLOOKUP($A105,'FE - Flux 2 - UBL'!$A105:$T980,19,FALSE))</f>
        <v/>
      </c>
      <c r="R105" s="95" t="str">
        <f>IF(VLOOKUP($A105,'FE - Flux 2 - UBL'!$A105:$T980,20,FALSE)=0,"",VLOOKUP($A105,'FE - Flux 2 - UBL'!$A105:$T980,20,FALSE))</f>
        <v/>
      </c>
    </row>
    <row r="106" spans="1:18" ht="30" customHeight="1">
      <c r="A106" s="97" t="s">
        <v>583</v>
      </c>
      <c r="B106" s="91" t="str">
        <f>VLOOKUP(A106,'FE - Flux 2 - UBL'!A106:D786,4,FALSE)</f>
        <v> 0..1</v>
      </c>
      <c r="C106" s="225"/>
      <c r="D106" s="137" t="s">
        <v>1871</v>
      </c>
      <c r="E106" s="137"/>
      <c r="F106" s="137"/>
      <c r="G106" s="314" t="s">
        <v>1872</v>
      </c>
      <c r="H106" s="315"/>
      <c r="I106" s="93" t="str">
        <f>IF(VLOOKUP($A106,'FE - Flux 2 - UBL'!$A106:$R981,11,FALSE)=0,"",VLOOKUP($A106,'FE - Flux 2 - UBL'!$A106:$R981,11,FALSE))</f>
        <v/>
      </c>
      <c r="J106" s="93" t="str">
        <f>IF(VLOOKUP($A106,'FE - Flux 2 - UBL'!$A106:$R981,12,FALSE)=0,"",VLOOKUP($A106,'FE - Flux 2 - UBL'!$A106:$R981,12,FALSE))</f>
        <v/>
      </c>
      <c r="K106" s="91" t="str">
        <f>IF(VLOOKUP($A106,'FE - Flux 2 - UBL'!$A106:$R981,13,FALSE)=0,"",VLOOKUP($A106,'FE - Flux 2 - UBL'!$A106:$R981,13,FALSE))</f>
        <v/>
      </c>
      <c r="L106" s="93" t="str">
        <f>IF(VLOOKUP($A106,'FE - Flux 2 - UBL'!$A106:$R981,14,FALSE)=0,"",VLOOKUP($A106,'FE - Flux 2 - UBL'!$A106:$R981,14,FALSE))</f>
        <v/>
      </c>
      <c r="M106" s="108" t="str">
        <f>IF(VLOOKUP($A106,'FE - Flux 2 - UBL'!$A106:$R981,15,FALSE)=0,"",VLOOKUP($A106,'FE - Flux 2 - UBL'!$A106:$R981,15,FALSE))</f>
        <v/>
      </c>
      <c r="N106" s="92" t="str">
        <f>IF(VLOOKUP($A106,'FE - Flux 2 - UBL'!$A106:$R981,16,FALSE)=0,"",VLOOKUP($A106,'FE - Flux 2 - UBL'!$A106:$R981,16,FALSE))</f>
        <v/>
      </c>
      <c r="O106" s="91" t="str">
        <f>IF(VLOOKUP($A106,'FE - Flux 2 - UBL'!$A106:$T981,17,FALSE)=0,"",VLOOKUP($A106,'FE - Flux 2 - UBL'!$A106:$T981,17,FALSE))</f>
        <v/>
      </c>
      <c r="P106" s="91" t="str">
        <f>IF(VLOOKUP($A106,'FE - Flux 2 - UBL'!$A106:$T981,18,FALSE)=0,"",VLOOKUP($A106,'FE - Flux 2 - UBL'!$A106:$T981,18,FALSE))</f>
        <v/>
      </c>
      <c r="Q106" s="91" t="str">
        <f>IF(VLOOKUP($A106,'FE - Flux 2 - UBL'!$A106:$T981,19,FALSE)=0,"",VLOOKUP($A106,'FE - Flux 2 - UBL'!$A106:$T981,19,FALSE))</f>
        <v/>
      </c>
      <c r="R106" s="95" t="str">
        <f>IF(VLOOKUP($A106,'FE - Flux 2 - UBL'!$A106:$T981,20,FALSE)=0,"",VLOOKUP($A106,'FE - Flux 2 - UBL'!$A106:$T981,20,FALSE))</f>
        <v/>
      </c>
    </row>
    <row r="107" spans="1:18" ht="30" customHeight="1">
      <c r="A107" s="223" t="s">
        <v>586</v>
      </c>
      <c r="B107" s="91" t="str">
        <f>VLOOKUP(A107,'FE - Flux 2 - UBL'!A107:D787,4,FALSE)</f>
        <v> 0..1</v>
      </c>
      <c r="C107" s="44"/>
      <c r="D107" s="34"/>
      <c r="E107" s="285" t="s">
        <v>587</v>
      </c>
      <c r="F107" s="287"/>
      <c r="G107" s="314" t="s">
        <v>1873</v>
      </c>
      <c r="H107" s="315"/>
      <c r="I107" s="93" t="str">
        <f>IF(VLOOKUP($A107,'FE - Flux 2 - UBL'!$A107:$R982,11,FALSE)=0,"",VLOOKUP($A107,'FE - Flux 2 - UBL'!$A107:$R982,11,FALSE))</f>
        <v> TEXT</v>
      </c>
      <c r="J107" s="93">
        <f>IF(VLOOKUP($A107,'FE - Flux 2 - UBL'!$A107:$R982,12,FALSE)=0,"",VLOOKUP($A107,'FE - Flux 2 - UBL'!$A107:$R982,12,FALSE))</f>
        <v>255</v>
      </c>
      <c r="K107" s="91" t="str">
        <f>IF(VLOOKUP($A107,'FE - Flux 2 - UBL'!$A107:$R982,13,FALSE)=0,"",VLOOKUP($A107,'FE - Flux 2 - UBL'!$A107:$R982,13,FALSE))</f>
        <v/>
      </c>
      <c r="L107" s="93" t="str">
        <f>IF(VLOOKUP($A107,'FE - Flux 2 - UBL'!$A107:$R982,14,FALSE)=0,"",VLOOKUP($A107,'FE - Flux 2 - UBL'!$A107:$R982,14,FALSE))</f>
        <v/>
      </c>
      <c r="M107" s="108" t="str">
        <f>IF(VLOOKUP($A107,'FE - Flux 2 - UBL'!$A107:$R982,15,FALSE)=0,"",VLOOKUP($A107,'FE - Flux 2 - UBL'!$A107:$R982,15,FALSE))</f>
        <v> Main line of an address.</v>
      </c>
      <c r="N107" s="92" t="str">
        <f>IF(VLOOKUP($A107,'FE - Flux 2 - UBL'!$A107:$R982,16,FALSE)=0,"",VLOOKUP($A107,'FE - Flux 2 - UBL'!$A107:$R982,16,FALSE))</f>
        <v> Usually the name and number of the street or post office box.</v>
      </c>
      <c r="O107" s="91" t="str">
        <f>IF(VLOOKUP($A107,'FE - Flux 2 - UBL'!$A107:$T982,17,FALSE)=0,"",VLOOKUP($A107,'FE - Flux 2 - UBL'!$A107:$T982,17,FALSE))</f>
        <v/>
      </c>
      <c r="P107" s="91" t="str">
        <f>IF(VLOOKUP($A107,'FE - Flux 2 - UBL'!$A107:$T982,18,FALSE)=0,"",VLOOKUP($A107,'FE - Flux 2 - UBL'!$A107:$T982,18,FALSE))</f>
        <v/>
      </c>
      <c r="Q107" s="91" t="str">
        <f>IF(VLOOKUP($A107,'FE - Flux 2 - UBL'!$A107:$T982,19,FALSE)=0,"",VLOOKUP($A107,'FE - Flux 2 - UBL'!$A107:$T982,19,FALSE))</f>
        <v/>
      </c>
      <c r="R107" s="95" t="str">
        <f>IF(VLOOKUP($A107,'FE - Flux 2 - UBL'!$A107:$T982,20,FALSE)=0,"",VLOOKUP($A107,'FE - Flux 2 - UBL'!$A107:$T982,20,FALSE))</f>
        <v/>
      </c>
    </row>
    <row r="108" spans="1:18" ht="30" customHeight="1">
      <c r="A108" s="223" t="s">
        <v>589</v>
      </c>
      <c r="B108" s="91" t="str">
        <f>VLOOKUP(A108,'FE - Flux 2 - UBL'!A108:D788,4,FALSE)</f>
        <v>0..1</v>
      </c>
      <c r="C108" s="44"/>
      <c r="D108" s="34"/>
      <c r="E108" s="285" t="s">
        <v>590</v>
      </c>
      <c r="F108" s="287"/>
      <c r="G108" s="314" t="s">
        <v>1874</v>
      </c>
      <c r="H108" s="315"/>
      <c r="I108" s="93" t="str">
        <f>IF(VLOOKUP($A108,'FE - Flux 2 - UBL'!$A108:$R983,11,FALSE)=0,"",VLOOKUP($A108,'FE - Flux 2 - UBL'!$A108:$R983,11,FALSE))</f>
        <v> TEXT</v>
      </c>
      <c r="J108" s="93">
        <f>IF(VLOOKUP($A108,'FE - Flux 2 - UBL'!$A108:$R983,12,FALSE)=0,"",VLOOKUP($A108,'FE - Flux 2 - UBL'!$A108:$R983,12,FALSE))</f>
        <v>255</v>
      </c>
      <c r="K108" s="91" t="str">
        <f>IF(VLOOKUP($A108,'FE - Flux 2 - UBL'!$A108:$R983,13,FALSE)=0,"",VLOOKUP($A108,'FE - Flux 2 - UBL'!$A108:$R983,13,FALSE))</f>
        <v/>
      </c>
      <c r="L108" s="93" t="str">
        <f>IF(VLOOKUP($A108,'FE - Flux 2 - UBL'!$A108:$R983,14,FALSE)=0,"",VLOOKUP($A108,'FE - Flux 2 - UBL'!$A108:$R983,14,FALSE))</f>
        <v/>
      </c>
      <c r="M108" s="108" t="str">
        <f>IF(VLOOKUP($A108,'FE - Flux 2 - UBL'!$A108:$R983,15,FALSE)=0,"",VLOOKUP($A108,'FE - Flux 2 - UBL'!$A108:$R983,15,FALSE))</f>
        <v> Additional line of an address, which can be used to provide details and supplement the main line.</v>
      </c>
      <c r="N108" s="92" t="str">
        <f>IF(VLOOKUP($A108,'FE - Flux 2 - UBL'!$A108:$R983,16,FALSE)=0,"",VLOOKUP($A108,'FE - Flux 2 - UBL'!$A108:$R983,16,FALSE))</f>
        <v/>
      </c>
      <c r="O108" s="91" t="str">
        <f>IF(VLOOKUP($A108,'FE - Flux 2 - UBL'!$A108:$T983,17,FALSE)=0,"",VLOOKUP($A108,'FE - Flux 2 - UBL'!$A108:$T983,17,FALSE))</f>
        <v/>
      </c>
      <c r="P108" s="91" t="str">
        <f>IF(VLOOKUP($A108,'FE - Flux 2 - UBL'!$A108:$T983,18,FALSE)=0,"",VLOOKUP($A108,'FE - Flux 2 - UBL'!$A108:$T983,18,FALSE))</f>
        <v/>
      </c>
      <c r="Q108" s="91" t="str">
        <f>IF(VLOOKUP($A108,'FE - Flux 2 - UBL'!$A108:$T983,19,FALSE)=0,"",VLOOKUP($A108,'FE - Flux 2 - UBL'!$A108:$T983,19,FALSE))</f>
        <v/>
      </c>
      <c r="R108" s="95" t="str">
        <f>IF(VLOOKUP($A108,'FE - Flux 2 - UBL'!$A108:$T983,20,FALSE)=0,"",VLOOKUP($A108,'FE - Flux 2 - UBL'!$A108:$T983,20,FALSE))</f>
        <v/>
      </c>
    </row>
    <row r="109" spans="1:18" ht="30" customHeight="1">
      <c r="A109" s="223" t="s">
        <v>592</v>
      </c>
      <c r="B109" s="91" t="str">
        <f>VLOOKUP(A109,'FE - Flux 2 - UBL'!A109:D789,4,FALSE)</f>
        <v> 0..1</v>
      </c>
      <c r="C109" s="44"/>
      <c r="D109" s="34"/>
      <c r="E109" s="285" t="s">
        <v>593</v>
      </c>
      <c r="F109" s="287"/>
      <c r="G109" s="314" t="s">
        <v>1875</v>
      </c>
      <c r="H109" s="315"/>
      <c r="I109" s="93" t="str">
        <f>IF(VLOOKUP($A109,'FE - Flux 2 - UBL'!$A109:$R984,11,FALSE)=0,"",VLOOKUP($A109,'FE - Flux 2 - UBL'!$A109:$R984,11,FALSE))</f>
        <v> TEXT</v>
      </c>
      <c r="J109" s="93">
        <f>IF(VLOOKUP($A109,'FE - Flux 2 - UBL'!$A109:$R984,12,FALSE)=0,"",VLOOKUP($A109,'FE - Flux 2 - UBL'!$A109:$R984,12,FALSE))</f>
        <v>255</v>
      </c>
      <c r="K109" s="91" t="str">
        <f>IF(VLOOKUP($A109,'FE - Flux 2 - UBL'!$A109:$R984,13,FALSE)=0,"",VLOOKUP($A109,'FE - Flux 2 - UBL'!$A109:$R984,13,FALSE))</f>
        <v/>
      </c>
      <c r="L109" s="93" t="str">
        <f>IF(VLOOKUP($A109,'FE - Flux 2 - UBL'!$A109:$R984,14,FALSE)=0,"",VLOOKUP($A109,'FE - Flux 2 - UBL'!$A109:$R984,14,FALSE))</f>
        <v/>
      </c>
      <c r="M109" s="108" t="str">
        <f>IF(VLOOKUP($A109,'FE - Flux 2 - UBL'!$A109:$R984,15,FALSE)=0,"",VLOOKUP($A109,'FE - Flux 2 - UBL'!$A109:$R984,15,FALSE))</f>
        <v> Additional line of an address, which can be used to provide details and supplement the main line.</v>
      </c>
      <c r="N109" s="92" t="str">
        <f>IF(VLOOKUP($A109,'FE - Flux 2 - UBL'!$A109:$R984,16,FALSE)=0,"",VLOOKUP($A109,'FE - Flux 2 - UBL'!$A109:$R984,16,FALSE))</f>
        <v/>
      </c>
      <c r="O109" s="91" t="str">
        <f>IF(VLOOKUP($A109,'FE - Flux 2 - UBL'!$A109:$T984,17,FALSE)=0,"",VLOOKUP($A109,'FE - Flux 2 - UBL'!$A109:$T984,17,FALSE))</f>
        <v/>
      </c>
      <c r="P109" s="91" t="str">
        <f>IF(VLOOKUP($A109,'FE - Flux 2 - UBL'!$A109:$T984,18,FALSE)=0,"",VLOOKUP($A109,'FE - Flux 2 - UBL'!$A109:$T984,18,FALSE))</f>
        <v/>
      </c>
      <c r="Q109" s="91" t="str">
        <f>IF(VLOOKUP($A109,'FE - Flux 2 - UBL'!$A109:$T984,19,FALSE)=0,"",VLOOKUP($A109,'FE - Flux 2 - UBL'!$A109:$T984,19,FALSE))</f>
        <v/>
      </c>
      <c r="R109" s="95" t="str">
        <f>IF(VLOOKUP($A109,'FE - Flux 2 - UBL'!$A109:$T984,20,FALSE)=0,"",VLOOKUP($A109,'FE - Flux 2 - UBL'!$A109:$T984,20,FALSE))</f>
        <v/>
      </c>
    </row>
    <row r="110" spans="1:18" ht="30" customHeight="1">
      <c r="A110" s="223" t="s">
        <v>595</v>
      </c>
      <c r="B110" s="91" t="str">
        <f>VLOOKUP(A110,'FE - Flux 2 - UBL'!A110:D790,4,FALSE)</f>
        <v> 0..1</v>
      </c>
      <c r="C110" s="44"/>
      <c r="D110" s="34"/>
      <c r="E110" s="285" t="s">
        <v>596</v>
      </c>
      <c r="F110" s="287"/>
      <c r="G110" s="314" t="s">
        <v>1876</v>
      </c>
      <c r="H110" s="315"/>
      <c r="I110" s="93" t="str">
        <f>IF(VLOOKUP($A110,'FE - Flux 2 - UBL'!$A110:$R985,11,FALSE)=0,"",VLOOKUP($A110,'FE - Flux 2 - UBL'!$A110:$R985,11,FALSE))</f>
        <v> TEXT</v>
      </c>
      <c r="J110" s="93">
        <f>IF(VLOOKUP($A110,'FE - Flux 2 - UBL'!$A110:$R985,12,FALSE)=0,"",VLOOKUP($A110,'FE - Flux 2 - UBL'!$A110:$R985,12,FALSE))</f>
        <v>10</v>
      </c>
      <c r="K110" s="91" t="str">
        <f>IF(VLOOKUP($A110,'FE - Flux 2 - UBL'!$A110:$R985,13,FALSE)=0,"",VLOOKUP($A110,'FE - Flux 2 - UBL'!$A110:$R985,13,FALSE))</f>
        <v/>
      </c>
      <c r="L110" s="93" t="str">
        <f>IF(VLOOKUP($A110,'FE - Flux 2 - UBL'!$A110:$R985,14,FALSE)=0,"",VLOOKUP($A110,'FE - Flux 2 - UBL'!$A110:$R985,14,FALSE))</f>
        <v/>
      </c>
      <c r="M110" s="108" t="str">
        <f>IF(VLOOKUP($A110,'FE - Flux 2 - UBL'!$A110:$R985,15,FALSE)=0,"",VLOOKUP($A110,'FE - Flux 2 - UBL'!$A110:$R985,15,FALSE))</f>
        <v> Identifier for an addressable group of properties, consistent with the applicable postal service.</v>
      </c>
      <c r="N110" s="92" t="str">
        <f>IF(VLOOKUP($A110,'FE - Flux 2 - UBL'!$A110:$R985,16,FALSE)=0,"",VLOOKUP($A110,'FE - Flux 2 - UBL'!$A110:$R985,16,FALSE))</f>
        <v> Example: postal code or postal delivery number.</v>
      </c>
      <c r="O110" s="91" t="str">
        <f>IF(VLOOKUP($A110,'FE - Flux 2 - UBL'!$A110:$T985,17,FALSE)=0,"",VLOOKUP($A110,'FE - Flux 2 - UBL'!$A110:$T985,17,FALSE))</f>
        <v/>
      </c>
      <c r="P110" s="91" t="str">
        <f>IF(VLOOKUP($A110,'FE - Flux 2 - UBL'!$A110:$T985,18,FALSE)=0,"",VLOOKUP($A110,'FE - Flux 2 - UBL'!$A110:$T985,18,FALSE))</f>
        <v/>
      </c>
      <c r="Q110" s="91" t="str">
        <f>IF(VLOOKUP($A110,'FE - Flux 2 - UBL'!$A110:$T985,19,FALSE)=0,"",VLOOKUP($A110,'FE - Flux 2 - UBL'!$A110:$T985,19,FALSE))</f>
        <v/>
      </c>
      <c r="R110" s="95" t="str">
        <f>IF(VLOOKUP($A110,'FE - Flux 2 - UBL'!$A110:$T985,20,FALSE)=0,"",VLOOKUP($A110,'FE - Flux 2 - UBL'!$A110:$T985,20,FALSE))</f>
        <v/>
      </c>
    </row>
    <row r="111" spans="1:18" ht="30" customHeight="1">
      <c r="A111" s="223" t="s">
        <v>599</v>
      </c>
      <c r="B111" s="91" t="str">
        <f>VLOOKUP(A111,'FE - Flux 2 - UBL'!A111:D791,4,FALSE)</f>
        <v> 0..1</v>
      </c>
      <c r="C111" s="44"/>
      <c r="D111" s="34"/>
      <c r="E111" s="285" t="s">
        <v>600</v>
      </c>
      <c r="F111" s="287"/>
      <c r="G111" s="314" t="s">
        <v>1877</v>
      </c>
      <c r="H111" s="315"/>
      <c r="I111" s="93" t="str">
        <f>IF(VLOOKUP($A111,'FE - Flux 2 - UBL'!$A111:$R986,11,FALSE)=0,"",VLOOKUP($A111,'FE - Flux 2 - UBL'!$A111:$R986,11,FALSE))</f>
        <v> TEXT</v>
      </c>
      <c r="J111" s="93">
        <f>IF(VLOOKUP($A111,'FE - Flux 2 - UBL'!$A111:$R986,12,FALSE)=0,"",VLOOKUP($A111,'FE - Flux 2 - UBL'!$A111:$R986,12,FALSE))</f>
        <v>255</v>
      </c>
      <c r="K111" s="91" t="str">
        <f>IF(VLOOKUP($A111,'FE - Flux 2 - UBL'!$A111:$R986,13,FALSE)=0,"",VLOOKUP($A111,'FE - Flux 2 - UBL'!$A111:$R986,13,FALSE))</f>
        <v/>
      </c>
      <c r="L111" s="93" t="str">
        <f>IF(VLOOKUP($A111,'FE - Flux 2 - UBL'!$A111:$R986,14,FALSE)=0,"",VLOOKUP($A111,'FE - Flux 2 - UBL'!$A111:$R986,14,FALSE))</f>
        <v/>
      </c>
      <c r="M111" s="108" t="str">
        <f>IF(VLOOKUP($A111,'FE - Flux 2 - UBL'!$A111:$R986,15,FALSE)=0,"",VLOOKUP($A111,'FE - Flux 2 - UBL'!$A111:$R986,15,FALSE))</f>
        <v> Common name of the municipality, town or village in which the address of the buyer's agent is located.</v>
      </c>
      <c r="N111" s="92" t="str">
        <f>IF(VLOOKUP($A111,'FE - Flux 2 - UBL'!$A111:$R986,16,FALSE)=0,"",VLOOKUP($A111,'FE - Flux 2 - UBL'!$A111:$R986,16,FALSE))</f>
        <v/>
      </c>
      <c r="O111" s="91" t="str">
        <f>IF(VLOOKUP($A111,'FE - Flux 2 - UBL'!$A111:$T986,17,FALSE)=0,"",VLOOKUP($A111,'FE - Flux 2 - UBL'!$A111:$T986,17,FALSE))</f>
        <v/>
      </c>
      <c r="P111" s="91" t="str">
        <f>IF(VLOOKUP($A111,'FE - Flux 2 - UBL'!$A111:$T986,18,FALSE)=0,"",VLOOKUP($A111,'FE - Flux 2 - UBL'!$A111:$T986,18,FALSE))</f>
        <v/>
      </c>
      <c r="Q111" s="91" t="str">
        <f>IF(VLOOKUP($A111,'FE - Flux 2 - UBL'!$A111:$T986,19,FALSE)=0,"",VLOOKUP($A111,'FE - Flux 2 - UBL'!$A111:$T986,19,FALSE))</f>
        <v/>
      </c>
      <c r="R111" s="95" t="str">
        <f>IF(VLOOKUP($A111,'FE - Flux 2 - UBL'!$A111:$T986,20,FALSE)=0,"",VLOOKUP($A111,'FE - Flux 2 - UBL'!$A111:$T986,20,FALSE))</f>
        <v/>
      </c>
    </row>
    <row r="112" spans="1:18" ht="30" customHeight="1">
      <c r="A112" s="223" t="s">
        <v>603</v>
      </c>
      <c r="B112" s="91" t="str">
        <f>VLOOKUP(A112,'FE - Flux 2 - UBL'!A112:D792,4,FALSE)</f>
        <v> 0..1</v>
      </c>
      <c r="C112" s="44"/>
      <c r="D112" s="34"/>
      <c r="E112" s="285" t="s">
        <v>604</v>
      </c>
      <c r="F112" s="287"/>
      <c r="G112" s="314" t="s">
        <v>1878</v>
      </c>
      <c r="H112" s="315"/>
      <c r="I112" s="93" t="str">
        <f>IF(VLOOKUP($A112,'FE - Flux 2 - UBL'!$A112:$R987,11,FALSE)=0,"",VLOOKUP($A112,'FE - Flux 2 - UBL'!$A112:$R987,11,FALSE))</f>
        <v> TEXT</v>
      </c>
      <c r="J112" s="93">
        <f>IF(VLOOKUP($A112,'FE - Flux 2 - UBL'!$A112:$R987,12,FALSE)=0,"",VLOOKUP($A112,'FE - Flux 2 - UBL'!$A112:$R987,12,FALSE))</f>
        <v>255</v>
      </c>
      <c r="K112" s="91" t="str">
        <f>IF(VLOOKUP($A112,'FE - Flux 2 - UBL'!$A112:$R987,13,FALSE)=0,"",VLOOKUP($A112,'FE - Flux 2 - UBL'!$A112:$R987,13,FALSE))</f>
        <v/>
      </c>
      <c r="L112" s="93" t="str">
        <f>IF(VLOOKUP($A112,'FE - Flux 2 - UBL'!$A112:$R987,14,FALSE)=0,"",VLOOKUP($A112,'FE - Flux 2 - UBL'!$A112:$R987,14,FALSE))</f>
        <v/>
      </c>
      <c r="M112" s="108" t="str">
        <f>IF(VLOOKUP($A112,'FE - Flux 2 - UBL'!$A112:$R987,15,FALSE)=0,"",VLOOKUP($A112,'FE - Flux 2 - UBL'!$A112:$R987,15,FALSE))</f>
        <v> Subdivision of a country.</v>
      </c>
      <c r="N112" s="92" t="str">
        <f>IF(VLOOKUP($A112,'FE - Flux 2 - UBL'!$A112:$R987,16,FALSE)=0,"",VLOOKUP($A112,'FE - Flux 2 - UBL'!$A112:$R987,16,FALSE))</f>
        <v> Example: region, county, state, province, etc.</v>
      </c>
      <c r="O112" s="91" t="str">
        <f>IF(VLOOKUP($A112,'FE - Flux 2 - UBL'!$A112:$T987,17,FALSE)=0,"",VLOOKUP($A112,'FE - Flux 2 - UBL'!$A112:$T987,17,FALSE))</f>
        <v/>
      </c>
      <c r="P112" s="91" t="str">
        <f>IF(VLOOKUP($A112,'FE - Flux 2 - UBL'!$A112:$T987,18,FALSE)=0,"",VLOOKUP($A112,'FE - Flux 2 - UBL'!$A112:$T987,18,FALSE))</f>
        <v/>
      </c>
      <c r="Q112" s="91" t="str">
        <f>IF(VLOOKUP($A112,'FE - Flux 2 - UBL'!$A112:$T987,19,FALSE)=0,"",VLOOKUP($A112,'FE - Flux 2 - UBL'!$A112:$T987,19,FALSE))</f>
        <v/>
      </c>
      <c r="R112" s="95" t="str">
        <f>IF(VLOOKUP($A112,'FE - Flux 2 - UBL'!$A112:$T987,20,FALSE)=0,"",VLOOKUP($A112,'FE - Flux 2 - UBL'!$A112:$T987,20,FALSE))</f>
        <v/>
      </c>
    </row>
    <row r="113" spans="1:18" ht="42">
      <c r="A113" s="223" t="s">
        <v>606</v>
      </c>
      <c r="B113" s="91" t="str">
        <f>VLOOKUP(A113,'FE - Flux 2 - UBL'!A113:D793,4,FALSE)</f>
        <v> 0..1</v>
      </c>
      <c r="C113" s="44"/>
      <c r="D113" s="37"/>
      <c r="E113" s="285" t="s">
        <v>607</v>
      </c>
      <c r="F113" s="287"/>
      <c r="G113" s="314" t="s">
        <v>1879</v>
      </c>
      <c r="H113" s="315"/>
      <c r="I113" s="93" t="str">
        <f>IF(VLOOKUP($A113,'FE - Flux 2 - UBL'!$A113:$R988,11,FALSE)=0,"",VLOOKUP($A113,'FE - Flux 2 - UBL'!$A113:$R988,11,FALSE))</f>
        <v> CODED</v>
      </c>
      <c r="J113" s="93">
        <f>IF(VLOOKUP($A113,'FE - Flux 2 - UBL'!$A113:$R988,12,FALSE)=0,"",VLOOKUP($A113,'FE - Flux 2 - UBL'!$A113:$R988,12,FALSE))</f>
        <v>2</v>
      </c>
      <c r="K113" s="91" t="str">
        <f>IF(VLOOKUP($A113,'FE - Flux 2 - UBL'!$A113:$R988,13,FALSE)=0,"",VLOOKUP($A113,'FE - Flux 2 - UBL'!$A113:$R988,13,FALSE))</f>
        <v>ISO 3166</v>
      </c>
      <c r="L113" s="93" t="str">
        <f>IF(VLOOKUP($A113,'FE - Flux 2 - UBL'!$A113:$R988,14,FALSE)=0,"",VLOOKUP($A113,'FE - Flux 2 - UBL'!$A113:$R988,14,FALSE))</f>
        <v/>
      </c>
      <c r="M113" s="108" t="str">
        <f>IF(VLOOKUP($A113,'FE - Flux 2 - UBL'!$A113:$R988,15,FALSE)=0,"",VLOOKUP($A113,'FE - Flux 2 - UBL'!$A113:$R988,15,FALSE))</f>
        <v> Country identification code.</v>
      </c>
      <c r="N113" s="92" t="str">
        <f>IF(VLOOKUP($A113,'FE - Flux 2 - UBL'!$A113:$R988,16,FALSE)=0,"",VLOOKUP($A113,'FE - Flux 2 - UBL'!$A113:$R988,16,FALSE))</f>
        <v> Valid country lists are registered with the Maintenance Agency for ISO 3166-1 “Codes for the representation of country names and their subdivisions”. It is recommended to use alpha-2 representation.</v>
      </c>
      <c r="O113" s="91" t="str">
        <f>IF(VLOOKUP($A113,'FE - Flux 2 - UBL'!$A113:$T988,17,FALSE)=0,"",VLOOKUP($A113,'FE - Flux 2 - UBL'!$A113:$T988,17,FALSE))</f>
        <v> G2.01</v>
      </c>
      <c r="P113" s="91" t="str">
        <f>IF(VLOOKUP($A113,'FE - Flux 2 - UBL'!$A113:$T988,18,FALSE)=0,"",VLOOKUP($A113,'FE - Flux 2 - UBL'!$A113:$T988,18,FALSE))</f>
        <v/>
      </c>
      <c r="Q113" s="91" t="str">
        <f>IF(VLOOKUP($A113,'FE - Flux 2 - UBL'!$A113:$T988,19,FALSE)=0,"",VLOOKUP($A113,'FE - Flux 2 - UBL'!$A113:$T988,19,FALSE))</f>
        <v/>
      </c>
      <c r="R113" s="95" t="str">
        <f>IF(VLOOKUP($A113,'FE - Flux 2 - UBL'!$A113:$T988,20,FALSE)=0,"",VLOOKUP($A113,'FE - Flux 2 - UBL'!$A113:$T988,20,FALSE))</f>
        <v/>
      </c>
    </row>
    <row r="114" spans="1:18" ht="29.25" customHeight="1">
      <c r="A114" s="97" t="s">
        <v>610</v>
      </c>
      <c r="B114" s="91" t="str">
        <f>VLOOKUP(A114,'FE - Flux 2 - UBL'!A114:D794,4,FALSE)</f>
        <v> 0..1</v>
      </c>
      <c r="C114" s="44"/>
      <c r="D114" s="137" t="s">
        <v>1880</v>
      </c>
      <c r="E114" s="137"/>
      <c r="F114" s="137"/>
      <c r="G114" s="314" t="s">
        <v>1881</v>
      </c>
      <c r="H114" s="315"/>
      <c r="I114" s="93" t="str">
        <f>IF(VLOOKUP($A114,'FE - Flux 2 - UBL'!$A114:$R989,11,FALSE)=0,"",VLOOKUP($A114,'FE - Flux 2 - UBL'!$A114:$R989,11,FALSE))</f>
        <v/>
      </c>
      <c r="J114" s="93" t="str">
        <f>IF(VLOOKUP($A114,'FE - Flux 2 - UBL'!$A114:$R989,12,FALSE)=0,"",VLOOKUP($A114,'FE - Flux 2 - UBL'!$A114:$R989,12,FALSE))</f>
        <v/>
      </c>
      <c r="K114" s="91" t="str">
        <f>IF(VLOOKUP($A114,'FE - Flux 2 - UBL'!$A114:$R989,13,FALSE)=0,"",VLOOKUP($A114,'FE - Flux 2 - UBL'!$A114:$R989,13,FALSE))</f>
        <v/>
      </c>
      <c r="L114" s="93" t="str">
        <f>IF(VLOOKUP($A114,'FE - Flux 2 - UBL'!$A114:$R989,14,FALSE)=0,"",VLOOKUP($A114,'FE - Flux 2 - UBL'!$A114:$R989,14,FALSE))</f>
        <v/>
      </c>
      <c r="M114" s="108" t="str">
        <f>IF(VLOOKUP($A114,'FE - Flux 2 - UBL'!$A114:$R989,15,FALSE)=0,"",VLOOKUP($A114,'FE - Flux 2 - UBL'!$A114:$R989,15,FALSE))</f>
        <v/>
      </c>
      <c r="N114" s="92" t="str">
        <f>IF(VLOOKUP($A114,'FE - Flux 2 - UBL'!$A114:$R989,16,FALSE)=0,"",VLOOKUP($A114,'FE - Flux 2 - UBL'!$A114:$R989,16,FALSE))</f>
        <v/>
      </c>
      <c r="O114" s="91" t="str">
        <f>IF(VLOOKUP($A114,'FE - Flux 2 - UBL'!$A114:$T989,17,FALSE)=0,"",VLOOKUP($A114,'FE - Flux 2 - UBL'!$A114:$T989,17,FALSE))</f>
        <v/>
      </c>
      <c r="P114" s="91" t="str">
        <f>IF(VLOOKUP($A114,'FE - Flux 2 - UBL'!$A114:$T989,18,FALSE)=0,"",VLOOKUP($A114,'FE - Flux 2 - UBL'!$A114:$T989,18,FALSE))</f>
        <v/>
      </c>
      <c r="Q114" s="91" t="str">
        <f>IF(VLOOKUP($A114,'FE - Flux 2 - UBL'!$A114:$T989,19,FALSE)=0,"",VLOOKUP($A114,'FE - Flux 2 - UBL'!$A114:$T989,19,FALSE))</f>
        <v/>
      </c>
      <c r="R114" s="95" t="str">
        <f>IF(VLOOKUP($A114,'FE - Flux 2 - UBL'!$A114:$T989,20,FALSE)=0,"",VLOOKUP($A114,'FE - Flux 2 - UBL'!$A114:$T989,20,FALSE))</f>
        <v/>
      </c>
    </row>
    <row r="115" spans="1:18" ht="28">
      <c r="A115" s="223" t="s">
        <v>613</v>
      </c>
      <c r="B115" s="91" t="str">
        <f>VLOOKUP(A115,'FE - Flux 2 - UBL'!A115:D795,4,FALSE)</f>
        <v> 0..1</v>
      </c>
      <c r="C115" s="44"/>
      <c r="D115" s="214"/>
      <c r="E115" s="285" t="s">
        <v>614</v>
      </c>
      <c r="F115" s="287"/>
      <c r="G115" s="314" t="s">
        <v>1882</v>
      </c>
      <c r="H115" s="315"/>
      <c r="I115" s="93" t="str">
        <f>IF(VLOOKUP($A115,'FE - Flux 2 - UBL'!$A115:$R990,11,FALSE)=0,"",VLOOKUP($A115,'FE - Flux 2 - UBL'!$A115:$R990,11,FALSE))</f>
        <v> TEXT</v>
      </c>
      <c r="J115" s="93">
        <f>IF(VLOOKUP($A115,'FE - Flux 2 - UBL'!$A115:$R990,12,FALSE)=0,"",VLOOKUP($A115,'FE - Flux 2 - UBL'!$A115:$R990,12,FALSE))</f>
        <v>100</v>
      </c>
      <c r="K115" s="91" t="str">
        <f>IF(VLOOKUP($A115,'FE - Flux 2 - UBL'!$A115:$R990,13,FALSE)=0,"",VLOOKUP($A115,'FE - Flux 2 - UBL'!$A115:$R990,13,FALSE))</f>
        <v/>
      </c>
      <c r="L115" s="93" t="str">
        <f>IF(VLOOKUP($A115,'FE - Flux 2 - UBL'!$A115:$R990,14,FALSE)=0,"",VLOOKUP($A115,'FE - Flux 2 - UBL'!$A115:$R990,14,FALSE))</f>
        <v/>
      </c>
      <c r="M115" s="108" t="str">
        <f>IF(VLOOKUP($A115,'FE - Flux 2 - UBL'!$A115:$R990,15,FALSE)=0,"",VLOOKUP($A115,'FE - Flux 2 - UBL'!$A115:$R990,15,FALSE))</f>
        <v> Point of contact corresponding to a legal entity or legal entity.</v>
      </c>
      <c r="N115" s="92" t="str">
        <f>IF(VLOOKUP($A115,'FE - Flux 2 - UBL'!$A115:$R990,16,FALSE)=0,"",VLOOKUP($A115,'FE - Flux 2 - UBL'!$A115:$R990,16,FALSE))</f>
        <v> Example: name of a person, or identification of a contact, department or office</v>
      </c>
      <c r="O115" s="91" t="str">
        <f>IF(VLOOKUP($A115,'FE - Flux 2 - UBL'!$A115:$T990,17,FALSE)=0,"",VLOOKUP($A115,'FE - Flux 2 - UBL'!$A115:$T990,17,FALSE))</f>
        <v/>
      </c>
      <c r="P115" s="91" t="str">
        <f>IF(VLOOKUP($A115,'FE - Flux 2 - UBL'!$A115:$T990,18,FALSE)=0,"",VLOOKUP($A115,'FE - Flux 2 - UBL'!$A115:$T990,18,FALSE))</f>
        <v/>
      </c>
      <c r="Q115" s="91" t="str">
        <f>IF(VLOOKUP($A115,'FE - Flux 2 - UBL'!$A115:$T990,19,FALSE)=0,"",VLOOKUP($A115,'FE - Flux 2 - UBL'!$A115:$T990,19,FALSE))</f>
        <v/>
      </c>
      <c r="R115" s="95" t="str">
        <f>IF(VLOOKUP($A115,'FE - Flux 2 - UBL'!$A115:$T990,20,FALSE)=0,"",VLOOKUP($A115,'FE - Flux 2 - UBL'!$A115:$T990,20,FALSE))</f>
        <v/>
      </c>
    </row>
    <row r="116" spans="1:18" ht="41.25" customHeight="1">
      <c r="A116" s="223" t="s">
        <v>616</v>
      </c>
      <c r="B116" s="91" t="str">
        <f>VLOOKUP(A116,'FE - Flux 2 - UBL'!A116:D796,4,FALSE)</f>
        <v> 0..1</v>
      </c>
      <c r="C116" s="44"/>
      <c r="D116" s="34"/>
      <c r="E116" s="285" t="s">
        <v>617</v>
      </c>
      <c r="F116" s="287"/>
      <c r="G116" s="314" t="s">
        <v>1883</v>
      </c>
      <c r="H116" s="315"/>
      <c r="I116" s="93" t="str">
        <f>IF(VLOOKUP($A116,'FE - Flux 2 - UBL'!$A116:$R991,11,FALSE)=0,"",VLOOKUP($A116,'FE - Flux 2 - UBL'!$A116:$R991,11,FALSE))</f>
        <v> TEXT</v>
      </c>
      <c r="J116" s="93">
        <f>IF(VLOOKUP($A116,'FE - Flux 2 - UBL'!$A116:$R991,12,FALSE)=0,"",VLOOKUP($A116,'FE - Flux 2 - UBL'!$A116:$R991,12,FALSE))</f>
        <v>15</v>
      </c>
      <c r="K116" s="91" t="str">
        <f>IF(VLOOKUP($A116,'FE - Flux 2 - UBL'!$A116:$R991,13,FALSE)=0,"",VLOOKUP($A116,'FE - Flux 2 - UBL'!$A116:$R991,13,FALSE))</f>
        <v/>
      </c>
      <c r="L116" s="93" t="str">
        <f>IF(VLOOKUP($A116,'FE - Flux 2 - UBL'!$A116:$R991,14,FALSE)=0,"",VLOOKUP($A116,'FE - Flux 2 - UBL'!$A116:$R991,14,FALSE))</f>
        <v/>
      </c>
      <c r="M116" s="108" t="str">
        <f>IF(VLOOKUP($A116,'FE - Flux 2 - UBL'!$A116:$R991,15,FALSE)=0,"",VLOOKUP($A116,'FE - Flux 2 - UBL'!$A116:$R991,15,FALSE))</f>
        <v> Contact point telephone number.</v>
      </c>
      <c r="N116" s="92" t="str">
        <f>IF(VLOOKUP($A116,'FE - Flux 2 - UBL'!$A116:$R991,16,FALSE)=0,"",VLOOKUP($A116,'FE - Flux 2 - UBL'!$A116:$R991,16,FALSE))</f>
        <v/>
      </c>
      <c r="O116" s="91" t="str">
        <f>IF(VLOOKUP($A116,'FE - Flux 2 - UBL'!$A116:$T991,17,FALSE)=0,"",VLOOKUP($A116,'FE - Flux 2 - UBL'!$A116:$T991,17,FALSE))</f>
        <v/>
      </c>
      <c r="P116" s="91" t="str">
        <f>IF(VLOOKUP($A116,'FE - Flux 2 - UBL'!$A116:$T991,18,FALSE)=0,"",VLOOKUP($A116,'FE - Flux 2 - UBL'!$A116:$T991,18,FALSE))</f>
        <v/>
      </c>
      <c r="Q116" s="91" t="str">
        <f>IF(VLOOKUP($A116,'FE - Flux 2 - UBL'!$A116:$T991,19,FALSE)=0,"",VLOOKUP($A116,'FE - Flux 2 - UBL'!$A116:$T991,19,FALSE))</f>
        <v/>
      </c>
      <c r="R116" s="95" t="str">
        <f>IF(VLOOKUP($A116,'FE - Flux 2 - UBL'!$A116:$T991,20,FALSE)=0,"",VLOOKUP($A116,'FE - Flux 2 - UBL'!$A116:$T991,20,FALSE))</f>
        <v/>
      </c>
    </row>
    <row r="117" spans="1:18" ht="41.25" customHeight="1">
      <c r="A117" s="223" t="s">
        <v>619</v>
      </c>
      <c r="B117" s="91" t="str">
        <f>VLOOKUP(A117,'FE - Flux 2 - UBL'!A117:D797,4,FALSE)</f>
        <v> 0..1</v>
      </c>
      <c r="C117" s="44"/>
      <c r="D117" s="37"/>
      <c r="E117" s="285" t="s">
        <v>620</v>
      </c>
      <c r="F117" s="287"/>
      <c r="G117" s="314" t="s">
        <v>1884</v>
      </c>
      <c r="H117" s="315"/>
      <c r="I117" s="93" t="str">
        <f>IF(VLOOKUP($A117,'FE - Flux 2 - UBL'!$A117:$R992,11,FALSE)=0,"",VLOOKUP($A117,'FE - Flux 2 - UBL'!$A117:$R992,11,FALSE))</f>
        <v> TEXT</v>
      </c>
      <c r="J117" s="93">
        <f>IF(VLOOKUP($A117,'FE - Flux 2 - UBL'!$A117:$R992,12,FALSE)=0,"",VLOOKUP($A117,'FE - Flux 2 - UBL'!$A117:$R992,12,FALSE))</f>
        <v>50</v>
      </c>
      <c r="K117" s="91" t="str">
        <f>IF(VLOOKUP($A117,'FE - Flux 2 - UBL'!$A117:$R992,13,FALSE)=0,"",VLOOKUP($A117,'FE - Flux 2 - UBL'!$A117:$R992,13,FALSE))</f>
        <v/>
      </c>
      <c r="L117" s="93" t="str">
        <f>IF(VLOOKUP($A117,'FE - Flux 2 - UBL'!$A117:$R992,14,FALSE)=0,"",VLOOKUP($A117,'FE - Flux 2 - UBL'!$A117:$R992,14,FALSE))</f>
        <v/>
      </c>
      <c r="M117" s="108" t="str">
        <f>IF(VLOOKUP($A117,'FE - Flux 2 - UBL'!$A117:$R992,15,FALSE)=0,"",VLOOKUP($A117,'FE - Flux 2 - UBL'!$A117:$R992,15,FALSE))</f>
        <v> Contact point email address.</v>
      </c>
      <c r="N117" s="92" t="str">
        <f>IF(VLOOKUP($A117,'FE - Flux 2 - UBL'!$A117:$R992,16,FALSE)=0,"",VLOOKUP($A117,'FE - Flux 2 - UBL'!$A117:$R992,16,FALSE))</f>
        <v/>
      </c>
      <c r="O117" s="91" t="str">
        <f>IF(VLOOKUP($A117,'FE - Flux 2 - UBL'!$A117:$T992,17,FALSE)=0,"",VLOOKUP($A117,'FE - Flux 2 - UBL'!$A117:$T992,17,FALSE))</f>
        <v/>
      </c>
      <c r="P117" s="91" t="str">
        <f>IF(VLOOKUP($A117,'FE - Flux 2 - UBL'!$A117:$T992,18,FALSE)=0,"",VLOOKUP($A117,'FE - Flux 2 - UBL'!$A117:$T992,18,FALSE))</f>
        <v/>
      </c>
      <c r="Q117" s="91" t="str">
        <f>IF(VLOOKUP($A117,'FE - Flux 2 - UBL'!$A117:$T992,19,FALSE)=0,"",VLOOKUP($A117,'FE - Flux 2 - UBL'!$A117:$T992,19,FALSE))</f>
        <v/>
      </c>
      <c r="R117" s="95" t="str">
        <f>IF(VLOOKUP($A117,'FE - Flux 2 - UBL'!$A117:$T992,20,FALSE)=0,"",VLOOKUP($A117,'FE - Flux 2 - UBL'!$A117:$T992,20,FALSE))</f>
        <v/>
      </c>
    </row>
    <row r="118" spans="1:18" ht="28">
      <c r="A118" s="89" t="s">
        <v>622</v>
      </c>
      <c r="B118" s="91" t="str">
        <f>VLOOKUP(A118,'FE - Flux 2 - UBL'!A118:D798,4,FALSE)</f>
        <v> 0..1</v>
      </c>
      <c r="C118" s="23" t="s">
        <v>623</v>
      </c>
      <c r="D118" s="204"/>
      <c r="E118" s="23"/>
      <c r="F118" s="23"/>
      <c r="G118" s="291" t="s">
        <v>1885</v>
      </c>
      <c r="H118" s="292"/>
      <c r="I118" s="93" t="str">
        <f>IF(VLOOKUP($A118,'FE - Flux 2 - UBL'!$A118:$R993,11,FALSE)=0,"",VLOOKUP($A118,'FE - Flux 2 - UBL'!$A118:$R993,11,FALSE))</f>
        <v/>
      </c>
      <c r="J118" s="93" t="str">
        <f>IF(VLOOKUP($A118,'FE - Flux 2 - UBL'!$A118:$R993,12,FALSE)=0,"",VLOOKUP($A118,'FE - Flux 2 - UBL'!$A118:$R993,12,FALSE))</f>
        <v/>
      </c>
      <c r="K118" s="91" t="str">
        <f>IF(VLOOKUP($A118,'FE - Flux 2 - UBL'!$A118:$R993,13,FALSE)=0,"",VLOOKUP($A118,'FE - Flux 2 - UBL'!$A118:$R993,13,FALSE))</f>
        <v/>
      </c>
      <c r="L118" s="93" t="str">
        <f>IF(VLOOKUP($A118,'FE - Flux 2 - UBL'!$A118:$R993,14,FALSE)=0,"",VLOOKUP($A118,'FE - Flux 2 - UBL'!$A118:$R993,14,FALSE))</f>
        <v/>
      </c>
      <c r="M118" s="108" t="str">
        <f>IF(VLOOKUP($A118,'FE - Flux 2 - UBL'!$A118:$R993,15,FALSE)=0,"",VLOOKUP($A118,'FE - Flux 2 - UBL'!$A118:$R993,15,FALSE))</f>
        <v>Group of business terms providing information on the Beneficiary, i.e. the actor who receives the payment</v>
      </c>
      <c r="N118" s="92" t="str">
        <f>IF(VLOOKUP($A118,'FE - Flux 2 - UBL'!$A118:$R993,16,FALSE)=0,"",VLOOKUP($A118,'FE - Flux 2 - UBL'!$A118:$R993,16,FALSE))</f>
        <v> The role of beneficiary may be fulfilled by a party other than the seller, e.g. a factoring service.</v>
      </c>
      <c r="O118" s="91" t="str">
        <f>IF(VLOOKUP($A118,'FE - Flux 2 - UBL'!$A118:$T993,17,FALSE)=0,"",VLOOKUP($A118,'FE - Flux 2 - UBL'!$A118:$T993,17,FALSE))</f>
        <v/>
      </c>
      <c r="P118" s="91" t="str">
        <f>IF(VLOOKUP($A118,'FE - Flux 2 - UBL'!$A118:$T993,18,FALSE)=0,"",VLOOKUP($A118,'FE - Flux 2 - UBL'!$A118:$T993,18,FALSE))</f>
        <v/>
      </c>
      <c r="Q118" s="91" t="str">
        <f>IF(VLOOKUP($A118,'FE - Flux 2 - UBL'!$A118:$T993,19,FALSE)=0,"",VLOOKUP($A118,'FE - Flux 2 - UBL'!$A118:$T993,19,FALSE))</f>
        <v/>
      </c>
      <c r="R118" s="95" t="str">
        <f>IF(VLOOKUP($A118,'FE - Flux 2 - UBL'!$A118:$T993,20,FALSE)=0,"",VLOOKUP($A118,'FE - Flux 2 - UBL'!$A118:$T993,20,FALSE))</f>
        <v/>
      </c>
    </row>
    <row r="119" spans="1:18" ht="28">
      <c r="A119" s="97" t="s">
        <v>627</v>
      </c>
      <c r="B119" s="91" t="str">
        <f>VLOOKUP(A119,'FE - Flux 2 - UBL'!A119:D799,4,FALSE)</f>
        <v> 1..1</v>
      </c>
      <c r="C119" s="28"/>
      <c r="D119" s="98" t="s">
        <v>628</v>
      </c>
      <c r="E119" s="205"/>
      <c r="F119" s="205"/>
      <c r="G119" s="291" t="s">
        <v>1886</v>
      </c>
      <c r="H119" s="292"/>
      <c r="I119" s="93" t="str">
        <f>IF(VLOOKUP($A119,'FE - Flux 2 - UBL'!$A119:$R994,11,FALSE)=0,"",VLOOKUP($A119,'FE - Flux 2 - UBL'!$A119:$R994,11,FALSE))</f>
        <v> TEXT</v>
      </c>
      <c r="J119" s="93">
        <f>IF(VLOOKUP($A119,'FE - Flux 2 - UBL'!$A119:$R994,12,FALSE)=0,"",VLOOKUP($A119,'FE - Flux 2 - UBL'!$A119:$R994,12,FALSE))</f>
        <v>100</v>
      </c>
      <c r="K119" s="91" t="str">
        <f>IF(VLOOKUP($A119,'FE - Flux 2 - UBL'!$A119:$R994,13,FALSE)=0,"",VLOOKUP($A119,'FE - Flux 2 - UBL'!$A119:$R994,13,FALSE))</f>
        <v/>
      </c>
      <c r="L119" s="93" t="str">
        <f>IF(VLOOKUP($A119,'FE - Flux 2 - UBL'!$A119:$R994,14,FALSE)=0,"",VLOOKUP($A119,'FE - Flux 2 - UBL'!$A119:$R994,14,FALSE))</f>
        <v/>
      </c>
      <c r="M119" s="108" t="str">
        <f>IF(VLOOKUP($A119,'FE - Flux 2 - UBL'!$A119:$R994,15,FALSE)=0,"",VLOOKUP($A119,'FE - Flux 2 - UBL'!$A119:$R994,15,FALSE))</f>
        <v> Name of Beneficiary.</v>
      </c>
      <c r="N119" s="92" t="str">
        <f>IF(VLOOKUP($A119,'FE - Flux 2 - UBL'!$A119:$R994,16,FALSE)=0,"",VLOOKUP($A119,'FE - Flux 2 - UBL'!$A119:$R994,16,FALSE))</f>
        <v> Must be used when the Beneficiary is different from the Seller. The name of the beneficiary may, however, be identical to the name of the seller.</v>
      </c>
      <c r="O119" s="91" t="str">
        <f>IF(VLOOKUP($A119,'FE - Flux 2 - UBL'!$A119:$T994,17,FALSE)=0,"",VLOOKUP($A119,'FE - Flux 2 - UBL'!$A119:$T994,17,FALSE))</f>
        <v/>
      </c>
      <c r="P119" s="91" t="str">
        <f>IF(VLOOKUP($A119,'FE - Flux 2 - UBL'!$A119:$T994,18,FALSE)=0,"",VLOOKUP($A119,'FE - Flux 2 - UBL'!$A119:$T994,18,FALSE))</f>
        <v/>
      </c>
      <c r="Q119" s="91" t="str">
        <f>IF(VLOOKUP($A119,'FE - Flux 2 - UBL'!$A119:$T994,19,FALSE)=0,"",VLOOKUP($A119,'FE - Flux 2 - UBL'!$A119:$T994,19,FALSE))</f>
        <v> BR-17</v>
      </c>
      <c r="R119" s="95" t="str">
        <f>IF(VLOOKUP($A119,'FE - Flux 2 - UBL'!$A119:$T994,20,FALSE)=0,"",VLOOKUP($A119,'FE - Flux 2 - UBL'!$A119:$T994,20,FALSE))</f>
        <v/>
      </c>
    </row>
    <row r="120" spans="1:18" ht="35.25" customHeight="1">
      <c r="A120" s="97" t="s">
        <v>633</v>
      </c>
      <c r="B120" s="91" t="str">
        <f>VLOOKUP(A120,'FE - Flux 2 - UBL'!A120:D800,4,FALSE)</f>
        <v> 0..1</v>
      </c>
      <c r="C120" s="28"/>
      <c r="D120" s="98" t="s">
        <v>634</v>
      </c>
      <c r="E120" s="205"/>
      <c r="F120" s="205"/>
      <c r="G120" s="291" t="s">
        <v>1887</v>
      </c>
      <c r="H120" s="292"/>
      <c r="I120" s="93" t="str">
        <f>IF(VLOOKUP($A120,'FE - Flux 2 - UBL'!$A120:$R995,11,FALSE)=0,"",VLOOKUP($A120,'FE - Flux 2 - UBL'!$A120:$R995,11,FALSE))</f>
        <v> CODED</v>
      </c>
      <c r="J120" s="93">
        <f>IF(VLOOKUP($A120,'FE - Flux 2 - UBL'!$A120:$R995,12,FALSE)=0,"",VLOOKUP($A120,'FE - Flux 2 - UBL'!$A120:$R995,12,FALSE))</f>
        <v>3</v>
      </c>
      <c r="K120" s="91" t="str">
        <f>IF(VLOOKUP($A120,'FE - Flux 2 - UBL'!$A120:$R995,13,FALSE)=0,"",VLOOKUP($A120,'FE - Flux 2 - UBL'!$A120:$R995,13,FALSE))</f>
        <v xml:space="preserve"> UNCL 3035</v>
      </c>
      <c r="L120" s="93" t="str">
        <f>IF(VLOOKUP($A120,'FE - Flux 2 - UBL'!$A120:$R995,14,FALSE)=0,"",VLOOKUP($A120,'FE - Flux 2 - UBL'!$A120:$R995,14,FALSE))</f>
        <v/>
      </c>
      <c r="M120" s="108" t="str">
        <f>IF(VLOOKUP($A120,'FE - Flux 2 - UBL'!$A120:$R995,15,FALSE)=0,"",VLOOKUP($A120,'FE - Flux 2 - UBL'!$A120:$R995,15,FALSE))</f>
        <v/>
      </c>
      <c r="N120" s="92" t="str">
        <f>IF(VLOOKUP($A120,'FE - Flux 2 - UBL'!$A120:$R995,16,FALSE)=0,"",VLOOKUP($A120,'FE - Flux 2 - UBL'!$A120:$R995,16,FALSE))</f>
        <v/>
      </c>
      <c r="O120" s="91" t="str">
        <f>IF(VLOOKUP($A120,'FE - Flux 2 - UBL'!$A120:$T995,17,FALSE)=0,"",VLOOKUP($A120,'FE - Flux 2 - UBL'!$A120:$T995,17,FALSE))</f>
        <v/>
      </c>
      <c r="P120" s="91" t="str">
        <f>IF(VLOOKUP($A120,'FE - Flux 2 - UBL'!$A120:$T995,18,FALSE)=0,"",VLOOKUP($A120,'FE - Flux 2 - UBL'!$A120:$T995,18,FALSE))</f>
        <v/>
      </c>
      <c r="Q120" s="91" t="str">
        <f>IF(VLOOKUP($A120,'FE - Flux 2 - UBL'!$A120:$T995,19,FALSE)=0,"",VLOOKUP($A120,'FE - Flux 2 - UBL'!$A120:$T995,19,FALSE))</f>
        <v/>
      </c>
      <c r="R120" s="95" t="str">
        <f>IF(VLOOKUP($A120,'FE - Flux 2 - UBL'!$A120:$T995,20,FALSE)=0,"",VLOOKUP($A120,'FE - Flux 2 - UBL'!$A120:$T995,20,FALSE))</f>
        <v/>
      </c>
    </row>
    <row r="121" spans="1:18" ht="56">
      <c r="A121" s="97" t="s">
        <v>637</v>
      </c>
      <c r="B121" s="91" t="str">
        <f>VLOOKUP(A121,'FE - Flux 2 - UBL'!A121:D801,4,FALSE)</f>
        <v> 0..n</v>
      </c>
      <c r="C121" s="28"/>
      <c r="D121" s="214" t="s">
        <v>638</v>
      </c>
      <c r="E121" s="205"/>
      <c r="F121" s="205"/>
      <c r="G121" s="291" t="s">
        <v>1888</v>
      </c>
      <c r="H121" s="292"/>
      <c r="I121" s="93" t="str">
        <f>IF(VLOOKUP($A121,'FE - Flux 2 - UBL'!$A121:$R996,11,FALSE)=0,"",VLOOKUP($A121,'FE - Flux 2 - UBL'!$A121:$R996,11,FALSE))</f>
        <v> IDENTIFIER</v>
      </c>
      <c r="J121" s="93">
        <f>IF(VLOOKUP($A121,'FE - Flux 2 - UBL'!$A121:$R996,12,FALSE)=0,"",VLOOKUP($A121,'FE - Flux 2 - UBL'!$A121:$R996,12,FALSE))</f>
        <v>100</v>
      </c>
      <c r="K121" s="91" t="str">
        <f>IF(VLOOKUP($A121,'FE - Flux 2 - UBL'!$A121:$R996,13,FALSE)=0,"",VLOOKUP($A121,'FE - Flux 2 - UBL'!$A121:$R996,13,FALSE))</f>
        <v/>
      </c>
      <c r="L121" s="93" t="str">
        <f>IF(VLOOKUP($A121,'FE - Flux 2 - UBL'!$A121:$R996,14,FALSE)=0,"",VLOOKUP($A121,'FE - Flux 2 - UBL'!$A121:$R996,14,FALSE))</f>
        <v/>
      </c>
      <c r="M121" s="108" t="str">
        <f>IF(VLOOKUP($A121,'FE - Flux 2 - UBL'!$A121:$R996,15,FALSE)=0,"",VLOOKUP($A121,'FE - Flux 2 - UBL'!$A121:$R996,15,FALSE))</f>
        <v> Identification of the Beneficiary.</v>
      </c>
      <c r="N121" s="92" t="str">
        <f>IF(VLOOKUP($A121,'FE - Flux 2 - UBL'!$A121:$R996,16,FALSE)=0,"",VLOOKUP($A121,'FE - Flux 2 - UBL'!$A121:$R996,16,FALSE))</f>
        <v> If no schema is specified, it must be known to both buyer and seller, for example an identifier assigned by the buyer or seller previously exchanged: Name</v>
      </c>
      <c r="O121" s="91" t="str">
        <f>IF(VLOOKUP($A121,'FE - Flux 2 - UBL'!$A121:$T996,17,FALSE)=0,"",VLOOKUP($A121,'FE - Flux 2 - UBL'!$A121:$T996,17,FALSE))</f>
        <v> G2.07 G1.74 G1.08 G1.80</v>
      </c>
      <c r="P121" s="91" t="str">
        <f>IF(VLOOKUP($A121,'FE - Flux 2 - UBL'!$A121:$T996,18,FALSE)=0,"",VLOOKUP($A121,'FE - Flux 2 - UBL'!$A121:$T996,18,FALSE))</f>
        <v/>
      </c>
      <c r="Q121" s="91" t="str">
        <f>IF(VLOOKUP($A121,'FE - Flux 2 - UBL'!$A121:$T996,19,FALSE)=0,"",VLOOKUP($A121,'FE - Flux 2 - UBL'!$A121:$T996,19,FALSE))</f>
        <v/>
      </c>
      <c r="R121" s="95" t="str">
        <f>IF(VLOOKUP($A121,'FE - Flux 2 - UBL'!$A121:$T996,20,FALSE)=0,"",VLOOKUP($A121,'FE - Flux 2 - UBL'!$A121:$T996,20,FALSE))</f>
        <v/>
      </c>
    </row>
    <row r="122" spans="1:18" ht="28">
      <c r="A122" s="97" t="s">
        <v>643</v>
      </c>
      <c r="B122" s="91" t="str">
        <f>VLOOKUP(A122,'FE - Flux 2 - UBL'!A122:D802,4,FALSE)</f>
        <v> 1..1</v>
      </c>
      <c r="C122" s="28"/>
      <c r="D122" s="37"/>
      <c r="E122" s="285" t="s">
        <v>215</v>
      </c>
      <c r="F122" s="287"/>
      <c r="G122" s="291" t="s">
        <v>1889</v>
      </c>
      <c r="H122" s="292"/>
      <c r="I122" s="93" t="str">
        <f>IF(VLOOKUP($A122,'FE - Flux 2 - UBL'!$A122:$R997,11,FALSE)=0,"",VLOOKUP($A122,'FE - Flux 2 - UBL'!$A122:$R997,11,FALSE))</f>
        <v> IDENTIFIER</v>
      </c>
      <c r="J122" s="93">
        <f>IF(VLOOKUP($A122,'FE - Flux 2 - UBL'!$A122:$R997,12,FALSE)=0,"",VLOOKUP($A122,'FE - Flux 2 - UBL'!$A122:$R997,12,FALSE))</f>
        <v>4</v>
      </c>
      <c r="K122" s="91" t="str">
        <f>IF(VLOOKUP($A122,'FE - Flux 2 - UBL'!$A122:$R997,13,FALSE)=0,"",VLOOKUP($A122,'FE - Flux 2 - UBL'!$A122:$R997,13,FALSE))</f>
        <v> ISO6523 (ICD)</v>
      </c>
      <c r="L122" s="93" t="str">
        <f>IF(VLOOKUP($A122,'FE - Flux 2 - UBL'!$A122:$R997,14,FALSE)=0,"",VLOOKUP($A122,'FE - Flux 2 - UBL'!$A122:$R997,14,FALSE))</f>
        <v>Value = 0009 for a SIRET</v>
      </c>
      <c r="M122" s="108" t="str">
        <f>IF(VLOOKUP($A122,'FE - Flux 2 - UBL'!$A122:$R997,15,FALSE)=0,"",VLOOKUP($A122,'FE - Flux 2 - UBL'!$A122:$R997,15,FALSE))</f>
        <v> Beneficiary ID schema identifier</v>
      </c>
      <c r="N122" s="92" t="str">
        <f>IF(VLOOKUP($A122,'FE - Flux 2 - UBL'!$A122:$R997,16,FALSE)=0,"",VLOOKUP($A122,'FE - Flux 2 - UBL'!$A122:$R997,16,FALSE))</f>
        <v> If used, the schema identifier must be chosen from the list entries published by the ISO 6523 maintenance agency.</v>
      </c>
      <c r="O122" s="91" t="str">
        <f>IF(VLOOKUP($A122,'FE - Flux 2 - UBL'!$A122:$T997,17,FALSE)=0,"",VLOOKUP($A122,'FE - Flux 2 - UBL'!$A122:$T997,17,FALSE))</f>
        <v/>
      </c>
      <c r="P122" s="91" t="str">
        <f>IF(VLOOKUP($A122,'FE - Flux 2 - UBL'!$A122:$T997,18,FALSE)=0,"",VLOOKUP($A122,'FE - Flux 2 - UBL'!$A122:$T997,18,FALSE))</f>
        <v/>
      </c>
      <c r="Q122" s="91" t="str">
        <f>IF(VLOOKUP($A122,'FE - Flux 2 - UBL'!$A122:$T997,19,FALSE)=0,"",VLOOKUP($A122,'FE - Flux 2 - UBL'!$A122:$T997,19,FALSE))</f>
        <v/>
      </c>
      <c r="R122" s="95" t="str">
        <f>IF(VLOOKUP($A122,'FE - Flux 2 - UBL'!$A122:$T997,20,FALSE)=0,"",VLOOKUP($A122,'FE - Flux 2 - UBL'!$A122:$T997,20,FALSE))</f>
        <v/>
      </c>
    </row>
    <row r="123" spans="1:18" ht="42">
      <c r="A123" s="97" t="s">
        <v>646</v>
      </c>
      <c r="B123" s="91" t="str">
        <f>VLOOKUP(A123,'FE - Flux 2 - UBL'!A123:D803,4,FALSE)</f>
        <v> 0..1</v>
      </c>
      <c r="C123" s="28"/>
      <c r="D123" s="214" t="s">
        <v>647</v>
      </c>
      <c r="E123" s="205"/>
      <c r="F123" s="205"/>
      <c r="G123" s="291" t="s">
        <v>1890</v>
      </c>
      <c r="H123" s="292"/>
      <c r="I123" s="93" t="str">
        <f>IF(VLOOKUP($A123,'FE - Flux 2 - UBL'!$A123:$R998,11,FALSE)=0,"",VLOOKUP($A123,'FE - Flux 2 - UBL'!$A123:$R998,11,FALSE))</f>
        <v> IDENTIFIER</v>
      </c>
      <c r="J123" s="93">
        <f>IF(VLOOKUP($A123,'FE - Flux 2 - UBL'!$A123:$R998,12,FALSE)=0,"",VLOOKUP($A123,'FE - Flux 2 - UBL'!$A123:$R998,12,FALSE))</f>
        <v>9</v>
      </c>
      <c r="K123" s="91" t="str">
        <f>IF(VLOOKUP($A123,'FE - Flux 2 - UBL'!$A123:$R998,13,FALSE)=0,"",VLOOKUP($A123,'FE - Flux 2 - UBL'!$A123:$R998,13,FALSE))</f>
        <v/>
      </c>
      <c r="L123" s="93" t="str">
        <f>IF(VLOOKUP($A123,'FE - Flux 2 - UBL'!$A123:$R998,14,FALSE)=0,"",VLOOKUP($A123,'FE - Flux 2 - UBL'!$A123:$R998,14,FALSE))</f>
        <v/>
      </c>
      <c r="M123" s="108" t="str">
        <f>IF(VLOOKUP($A123,'FE - Flux 2 - UBL'!$A123:$R998,15,FALSE)=0,"",VLOOKUP($A123,'FE - Flux 2 - UBL'!$A123:$R998,15,FALSE))</f>
        <v> Identifier issued by an official registration body, which identifies the Beneficiary as a legal entity or legal entity.</v>
      </c>
      <c r="N123" s="92" t="str">
        <f>IF(VLOOKUP($A123,'FE - Flux 2 - UBL'!$A123:$R998,16,FALSE)=0,"",VLOOKUP($A123,'FE - Flux 2 - UBL'!$A123:$R998,16,FALSE))</f>
        <v> If no scheme is specified, it must be known to both buyer and seller, for example the identifier which is exclusively used in the applicable legal environment.</v>
      </c>
      <c r="O123" s="91" t="str">
        <f>IF(VLOOKUP($A123,'FE - Flux 2 - UBL'!$A123:$T998,17,FALSE)=0,"",VLOOKUP($A123,'FE - Flux 2 - UBL'!$A123:$T998,17,FALSE))</f>
        <v/>
      </c>
      <c r="P123" s="91" t="str">
        <f>IF(VLOOKUP($A123,'FE - Flux 2 - UBL'!$A123:$T998,18,FALSE)=0,"",VLOOKUP($A123,'FE - Flux 2 - UBL'!$A123:$T998,18,FALSE))</f>
        <v/>
      </c>
      <c r="Q123" s="91" t="str">
        <f>IF(VLOOKUP($A123,'FE - Flux 2 - UBL'!$A123:$T998,19,FALSE)=0,"",VLOOKUP($A123,'FE - Flux 2 - UBL'!$A123:$T998,19,FALSE))</f>
        <v/>
      </c>
      <c r="R123" s="95" t="str">
        <f>IF(VLOOKUP($A123,'FE - Flux 2 - UBL'!$A123:$T998,20,FALSE)=0,"",VLOOKUP($A123,'FE - Flux 2 - UBL'!$A123:$T998,20,FALSE))</f>
        <v/>
      </c>
    </row>
    <row r="124" spans="1:18" ht="28">
      <c r="A124" s="97" t="s">
        <v>651</v>
      </c>
      <c r="B124" s="91" t="str">
        <f>VLOOKUP(A124,'FE - Flux 2 - UBL'!A124:D804,4,FALSE)</f>
        <v> 1..1</v>
      </c>
      <c r="C124" s="28"/>
      <c r="D124" s="37"/>
      <c r="E124" s="285" t="s">
        <v>215</v>
      </c>
      <c r="F124" s="287"/>
      <c r="G124" s="291" t="s">
        <v>1891</v>
      </c>
      <c r="H124" s="292"/>
      <c r="I124" s="93" t="str">
        <f>IF(VLOOKUP($A124,'FE - Flux 2 - UBL'!$A124:$R999,11,FALSE)=0,"",VLOOKUP($A124,'FE - Flux 2 - UBL'!$A124:$R999,11,FALSE))</f>
        <v> IDENTIFIER</v>
      </c>
      <c r="J124" s="93">
        <f>IF(VLOOKUP($A124,'FE - Flux 2 - UBL'!$A124:$R999,12,FALSE)=0,"",VLOOKUP($A124,'FE - Flux 2 - UBL'!$A124:$R999,12,FALSE))</f>
        <v>4</v>
      </c>
      <c r="K124" s="91" t="str">
        <f>IF(VLOOKUP($A124,'FE - Flux 2 - UBL'!$A124:$R999,13,FALSE)=0,"",VLOOKUP($A124,'FE - Flux 2 - UBL'!$A124:$R999,13,FALSE))</f>
        <v> ISO6523 (ICD)</v>
      </c>
      <c r="L124" s="93" t="str">
        <f>IF(VLOOKUP($A124,'FE - Flux 2 - UBL'!$A124:$R999,14,FALSE)=0,"",VLOOKUP($A124,'FE - Flux 2 - UBL'!$A124:$R999,14,FALSE))</f>
        <v> Value = 0002 for a SIREN</v>
      </c>
      <c r="M124" s="108" t="str">
        <f>IF(VLOOKUP($A124,'FE - Flux 2 - UBL'!$A124:$R999,15,FALSE)=0,"",VLOOKUP($A124,'FE - Flux 2 - UBL'!$A124:$R999,15,FALSE))</f>
        <v> Beneficiary Legal Registration ID Schema Identifier</v>
      </c>
      <c r="N124" s="92" t="str">
        <f>IF(VLOOKUP($A124,'FE - Flux 2 - UBL'!$A124:$R999,16,FALSE)=0,"",VLOOKUP($A124,'FE - Flux 2 - UBL'!$A124:$R999,16,FALSE))</f>
        <v>If used, the schema identifier must be chosen from the list entries published by the ISO 6523 maintenance agency.</v>
      </c>
      <c r="O124" s="91" t="str">
        <f>IF(VLOOKUP($A124,'FE - Flux 2 - UBL'!$A124:$T999,17,FALSE)=0,"",VLOOKUP($A124,'FE - Flux 2 - UBL'!$A124:$T999,17,FALSE))</f>
        <v/>
      </c>
      <c r="P124" s="91" t="str">
        <f>IF(VLOOKUP($A124,'FE - Flux 2 - UBL'!$A124:$T999,18,FALSE)=0,"",VLOOKUP($A124,'FE - Flux 2 - UBL'!$A124:$T999,18,FALSE))</f>
        <v/>
      </c>
      <c r="Q124" s="91" t="str">
        <f>IF(VLOOKUP($A124,'FE - Flux 2 - UBL'!$A124:$T999,19,FALSE)=0,"",VLOOKUP($A124,'FE - Flux 2 - UBL'!$A124:$T999,19,FALSE))</f>
        <v/>
      </c>
      <c r="R124" s="95" t="str">
        <f>IF(VLOOKUP($A124,'FE - Flux 2 - UBL'!$A124:$T999,20,FALSE)=0,"",VLOOKUP($A124,'FE - Flux 2 - UBL'!$A124:$T999,20,FALSE))</f>
        <v/>
      </c>
    </row>
    <row r="125" spans="1:18" ht="29.25" customHeight="1">
      <c r="A125" s="97" t="s">
        <v>654</v>
      </c>
      <c r="B125" s="91" t="str">
        <f>VLOOKUP(A125,'FE - Flux 2 - UBL'!A125:D805,4,FALSE)</f>
        <v> 0..1</v>
      </c>
      <c r="C125" s="28"/>
      <c r="D125" s="313" t="s">
        <v>655</v>
      </c>
      <c r="E125" s="283" t="s">
        <v>1892</v>
      </c>
      <c r="F125" s="283"/>
      <c r="G125" s="291" t="s">
        <v>1893</v>
      </c>
      <c r="H125" s="292"/>
      <c r="I125" s="93" t="str">
        <f>IF(VLOOKUP($A125,'FE - Flux 2 - UBL'!$A125:$R1000,11,FALSE)=0,"",VLOOKUP($A125,'FE - Flux 2 - UBL'!$A125:$R1000,11,FALSE))</f>
        <v> IDENTIFIER</v>
      </c>
      <c r="J125" s="93">
        <f>IF(VLOOKUP($A125,'FE - Flux 2 - UBL'!$A125:$R1000,12,FALSE)=0,"",VLOOKUP($A125,'FE - Flux 2 - UBL'!$A125:$R1000,12,FALSE))</f>
        <v>15</v>
      </c>
      <c r="K125" s="91" t="str">
        <f>IF(VLOOKUP($A125,'FE - Flux 2 - UBL'!$A125:$R1000,13,FALSE)=0,"",VLOOKUP($A125,'FE - Flux 2 - UBL'!$A125:$R1000,13,FALSE))</f>
        <v> ISO 3166</v>
      </c>
      <c r="L125" s="93" t="str">
        <f>IF(VLOOKUP($A125,'FE - Flux 2 - UBL'!$A125:$R1000,14,FALSE)=0,"",VLOOKUP($A125,'FE - Flux 2 - UBL'!$A125:$R1000,14,FALSE))</f>
        <v/>
      </c>
      <c r="M125" s="108" t="str">
        <f>IF(VLOOKUP($A125,'FE - Flux 2 - UBL'!$A125:$R1000,15,FALSE)=0,"",VLOOKUP($A125,'FE - Flux 2 - UBL'!$A125:$R1000,15,FALSE))</f>
        <v/>
      </c>
      <c r="N125" s="92" t="str">
        <f>IF(VLOOKUP($A125,'FE - Flux 2 - UBL'!$A125:$R1000,16,FALSE)=0,"",VLOOKUP($A125,'FE - Flux 2 - UBL'!$A125:$R1000,16,FALSE))</f>
        <v/>
      </c>
      <c r="O125" s="91" t="str">
        <f>IF(VLOOKUP($A125,'FE - Flux 2 - UBL'!$A125:$T1000,17,FALSE)=0,"",VLOOKUP($A125,'FE - Flux 2 - UBL'!$A125:$T1000,17,FALSE))</f>
        <v/>
      </c>
      <c r="P125" s="91" t="str">
        <f>IF(VLOOKUP($A125,'FE - Flux 2 - UBL'!$A125:$T1000,18,FALSE)=0,"",VLOOKUP($A125,'FE - Flux 2 - UBL'!$A125:$T1000,18,FALSE))</f>
        <v/>
      </c>
      <c r="Q125" s="91" t="str">
        <f>IF(VLOOKUP($A125,'FE - Flux 2 - UBL'!$A125:$T1000,19,FALSE)=0,"",VLOOKUP($A125,'FE - Flux 2 - UBL'!$A125:$T1000,19,FALSE))</f>
        <v/>
      </c>
      <c r="R125" s="95" t="str">
        <f>IF(VLOOKUP($A125,'FE - Flux 2 - UBL'!$A125:$T1000,20,FALSE)=0,"",VLOOKUP($A125,'FE - Flux 2 - UBL'!$A125:$T1000,20,FALSE))</f>
        <v/>
      </c>
    </row>
    <row r="126" spans="1:18" ht="29.25" customHeight="1">
      <c r="A126" s="223" t="s">
        <v>657</v>
      </c>
      <c r="B126" s="91" t="str">
        <f>VLOOKUP(A126,'FE - Flux 2 - UBL'!A126:D806,4,FALSE)</f>
        <v> 1..1</v>
      </c>
      <c r="C126" s="28"/>
      <c r="D126" s="37"/>
      <c r="E126" s="298" t="s">
        <v>658</v>
      </c>
      <c r="F126" s="312"/>
      <c r="G126" s="291" t="s">
        <v>1894</v>
      </c>
      <c r="H126" s="292"/>
      <c r="I126" s="93" t="str">
        <f>IF(VLOOKUP($A126,'FE - Flux 2 - UBL'!$A126:$R1001,11,FALSE)=0,"",VLOOKUP($A126,'FE - Flux 2 - UBL'!$A126:$R1001,11,FALSE))</f>
        <v> CODED</v>
      </c>
      <c r="J126" s="93">
        <f>IF(VLOOKUP($A126,'FE - Flux 2 - UBL'!$A126:$R1001,12,FALSE)=0,"",VLOOKUP($A126,'FE - Flux 2 - UBL'!$A126:$R1001,12,FALSE))</f>
        <v>3</v>
      </c>
      <c r="K126" s="91" t="str">
        <f>IF(VLOOKUP($A126,'FE - Flux 2 - UBL'!$A126:$R1001,13,FALSE)=0,"",VLOOKUP($A126,'FE - Flux 2 - UBL'!$A126:$R1001,13,FALSE))</f>
        <v> Value = VAT (UBL) Value = VA (CII)</v>
      </c>
      <c r="L126" s="93" t="str">
        <f>IF(VLOOKUP($A126,'FE - Flux 2 - UBL'!$A126:$R1001,14,FALSE)=0,"",VLOOKUP($A126,'FE - Flux 2 - UBL'!$A126:$R1001,14,FALSE))</f>
        <v/>
      </c>
      <c r="M126" s="108" t="str">
        <f>IF(VLOOKUP($A126,'FE - Flux 2 - UBL'!$A126:$R1001,15,FALSE)=0,"",VLOOKUP($A126,'FE - Flux 2 - UBL'!$A126:$R1001,15,FALSE))</f>
        <v/>
      </c>
      <c r="N126" s="92" t="str">
        <f>IF(VLOOKUP($A126,'FE - Flux 2 - UBL'!$A126:$R1001,16,FALSE)=0,"",VLOOKUP($A126,'FE - Flux 2 - UBL'!$A126:$R1001,16,FALSE))</f>
        <v/>
      </c>
      <c r="O126" s="91" t="str">
        <f>IF(VLOOKUP($A126,'FE - Flux 2 - UBL'!$A126:$T1001,17,FALSE)=0,"",VLOOKUP($A126,'FE - Flux 2 - UBL'!$A126:$T1001,17,FALSE))</f>
        <v> G6.18</v>
      </c>
      <c r="P126" s="91" t="str">
        <f>IF(VLOOKUP($A126,'FE - Flux 2 - UBL'!$A126:$T1001,18,FALSE)=0,"",VLOOKUP($A126,'FE - Flux 2 - UBL'!$A126:$T1001,18,FALSE))</f>
        <v/>
      </c>
      <c r="Q126" s="91" t="str">
        <f>IF(VLOOKUP($A126,'FE - Flux 2 - UBL'!$A126:$T1001,19,FALSE)=0,"",VLOOKUP($A126,'FE - Flux 2 - UBL'!$A126:$T1001,19,FALSE))</f>
        <v/>
      </c>
      <c r="R126" s="95" t="str">
        <f>IF(VLOOKUP($A126,'FE - Flux 2 - UBL'!$A126:$T1001,20,FALSE)=0,"",VLOOKUP($A126,'FE - Flux 2 - UBL'!$A126:$T1001,20,FALSE))</f>
        <v/>
      </c>
    </row>
    <row r="127" spans="1:18" ht="29.25" customHeight="1">
      <c r="A127" s="97" t="s">
        <v>661</v>
      </c>
      <c r="B127" s="91" t="str">
        <f>VLOOKUP(A127,'FE - Flux 2 - UBL'!A127:D807,4,FALSE)</f>
        <v> 0..1</v>
      </c>
      <c r="C127" s="28"/>
      <c r="D127" s="137" t="s">
        <v>662</v>
      </c>
      <c r="E127" s="99"/>
      <c r="F127" s="99"/>
      <c r="G127" s="291" t="s">
        <v>1895</v>
      </c>
      <c r="H127" s="292"/>
      <c r="I127" s="93" t="str">
        <f>IF(VLOOKUP($A127,'FE - Flux 2 - UBL'!$A127:$R1002,11,FALSE)=0,"",VLOOKUP($A127,'FE - Flux 2 - UBL'!$A127:$R1002,11,FALSE))</f>
        <v> IDENTIFIER</v>
      </c>
      <c r="J127" s="93">
        <f>IF(VLOOKUP($A127,'FE - Flux 2 - UBL'!$A127:$R1002,12,FALSE)=0,"",VLOOKUP($A127,'FE - Flux 2 - UBL'!$A127:$R1002,12,FALSE))</f>
        <v>50</v>
      </c>
      <c r="K127" s="91" t="str">
        <f>IF(VLOOKUP($A127,'FE - Flux 2 - UBL'!$A127:$R1002,13,FALSE)=0,"",VLOOKUP($A127,'FE - Flux 2 - UBL'!$A127:$R1002,13,FALSE))</f>
        <v/>
      </c>
      <c r="L127" s="93" t="str">
        <f>IF(VLOOKUP($A127,'FE - Flux 2 - UBL'!$A127:$R1002,14,FALSE)=0,"",VLOOKUP($A127,'FE - Flux 2 - UBL'!$A127:$R1002,14,FALSE))</f>
        <v/>
      </c>
      <c r="M127" s="108" t="str">
        <f>IF(VLOOKUP($A127,'FE - Flux 2 - UBL'!$A127:$R1002,15,FALSE)=0,"",VLOOKUP($A127,'FE - Flux 2 - UBL'!$A127:$R1002,15,FALSE))</f>
        <v/>
      </c>
      <c r="N127" s="92" t="str">
        <f>IF(VLOOKUP($A127,'FE - Flux 2 - UBL'!$A127:$R1002,16,FALSE)=0,"",VLOOKUP($A127,'FE - Flux 2 - UBL'!$A127:$R1002,16,FALSE))</f>
        <v/>
      </c>
      <c r="O127" s="91" t="str">
        <f>IF(VLOOKUP($A127,'FE - Flux 2 - UBL'!$A127:$T1002,17,FALSE)=0,"",VLOOKUP($A127,'FE - Flux 2 - UBL'!$A127:$T1002,17,FALSE))</f>
        <v/>
      </c>
      <c r="P127" s="91" t="str">
        <f>IF(VLOOKUP($A127,'FE - Flux 2 - UBL'!$A127:$T1002,18,FALSE)=0,"",VLOOKUP($A127,'FE - Flux 2 - UBL'!$A127:$T1002,18,FALSE))</f>
        <v/>
      </c>
      <c r="Q127" s="91" t="str">
        <f>IF(VLOOKUP($A127,'FE - Flux 2 - UBL'!$A127:$T1002,19,FALSE)=0,"",VLOOKUP($A127,'FE - Flux 2 - UBL'!$A127:$T1002,19,FALSE))</f>
        <v/>
      </c>
      <c r="R127" s="95" t="str">
        <f>IF(VLOOKUP($A127,'FE - Flux 2 - UBL'!$A127:$T1002,20,FALSE)=0,"",VLOOKUP($A127,'FE - Flux 2 - UBL'!$A127:$T1002,20,FALSE))</f>
        <v/>
      </c>
    </row>
    <row r="128" spans="1:18" ht="29.25" customHeight="1">
      <c r="A128" s="223" t="s">
        <v>664</v>
      </c>
      <c r="B128" s="91" t="str">
        <f>VLOOKUP(A128,'FE - Flux 2 - UBL'!A128:D808,4,FALSE)</f>
        <v> 1..1</v>
      </c>
      <c r="C128" s="28"/>
      <c r="D128" s="31"/>
      <c r="E128" s="298" t="s">
        <v>665</v>
      </c>
      <c r="F128" s="299"/>
      <c r="G128" s="291" t="s">
        <v>1896</v>
      </c>
      <c r="H128" s="292"/>
      <c r="I128" s="93" t="str">
        <f>IF(VLOOKUP($A128,'FE - Flux 2 - UBL'!$A128:$R1003,11,FALSE)=0,"",VLOOKUP($A128,'FE - Flux 2 - UBL'!$A128:$R1003,11,FALSE))</f>
        <v> IDENTIFIER</v>
      </c>
      <c r="J128" s="93">
        <f>IF(VLOOKUP($A128,'FE - Flux 2 - UBL'!$A128:$R1003,12,FALSE)=0,"",VLOOKUP($A128,'FE - Flux 2 - UBL'!$A128:$R1003,12,FALSE))</f>
        <v>4</v>
      </c>
      <c r="K128" s="91" t="str">
        <f>IF(VLOOKUP($A128,'FE - Flux 2 - UBL'!$A128:$R1003,13,FALSE)=0,"",VLOOKUP($A128,'FE - Flux 2 - UBL'!$A128:$R1003,13,FALSE))</f>
        <v> EN16931 Codelists ISO6523 (ICD)</v>
      </c>
      <c r="L128" s="93" t="str">
        <f>IF(VLOOKUP($A128,'FE - Flux 2 - UBL'!$A128:$R1003,14,FALSE)=0,"",VLOOKUP($A128,'FE - Flux 2 - UBL'!$A128:$R1003,14,FALSE))</f>
        <v/>
      </c>
      <c r="M128" s="108" t="str">
        <f>IF(VLOOKUP($A128,'FE - Flux 2 - UBL'!$A128:$R1003,15,FALSE)=0,"",VLOOKUP($A128,'FE - Flux 2 - UBL'!$A128:$R1003,15,FALSE))</f>
        <v/>
      </c>
      <c r="N128" s="92" t="str">
        <f>IF(VLOOKUP($A128,'FE - Flux 2 - UBL'!$A128:$R1003,16,FALSE)=0,"",VLOOKUP($A128,'FE - Flux 2 - UBL'!$A128:$R1003,16,FALSE))</f>
        <v/>
      </c>
      <c r="O128" s="91" t="str">
        <f>IF(VLOOKUP($A128,'FE - Flux 2 - UBL'!$A128:$T1003,17,FALSE)=0,"",VLOOKUP($A128,'FE - Flux 2 - UBL'!$A128:$T1003,17,FALSE))</f>
        <v> G6.19</v>
      </c>
      <c r="P128" s="91" t="str">
        <f>IF(VLOOKUP($A128,'FE - Flux 2 - UBL'!$A128:$T1003,18,FALSE)=0,"",VLOOKUP($A128,'FE - Flux 2 - UBL'!$A128:$T1003,18,FALSE))</f>
        <v/>
      </c>
      <c r="Q128" s="91" t="str">
        <f>IF(VLOOKUP($A128,'FE - Flux 2 - UBL'!$A128:$T1003,19,FALSE)=0,"",VLOOKUP($A128,'FE - Flux 2 - UBL'!$A128:$T1003,19,FALSE))</f>
        <v/>
      </c>
      <c r="R128" s="95" t="str">
        <f>IF(VLOOKUP($A128,'FE - Flux 2 - UBL'!$A128:$T1003,20,FALSE)=0,"",VLOOKUP($A128,'FE - Flux 2 - UBL'!$A128:$T1003,20,FALSE))</f>
        <v/>
      </c>
    </row>
    <row r="129" spans="1:18" ht="29.25" customHeight="1">
      <c r="A129" s="97" t="s">
        <v>669</v>
      </c>
      <c r="B129" s="91" t="str">
        <f>VLOOKUP(A129,'FE - Flux 2 - UBL'!A129:D809,4,FALSE)</f>
        <v> 0..1</v>
      </c>
      <c r="C129" s="28"/>
      <c r="D129" s="137" t="s">
        <v>670</v>
      </c>
      <c r="E129" s="101"/>
      <c r="F129" s="101"/>
      <c r="G129" s="291" t="s">
        <v>1897</v>
      </c>
      <c r="H129" s="292"/>
      <c r="I129" s="93" t="str">
        <f>IF(VLOOKUP($A129,'FE - Flux 2 - UBL'!$A129:$R1004,11,FALSE)=0,"",VLOOKUP($A129,'FE - Flux 2 - UBL'!$A129:$R1004,11,FALSE))</f>
        <v/>
      </c>
      <c r="J129" s="93" t="str">
        <f>IF(VLOOKUP($A129,'FE - Flux 2 - UBL'!$A129:$R1004,12,FALSE)=0,"",VLOOKUP($A129,'FE - Flux 2 - UBL'!$A129:$R1004,12,FALSE))</f>
        <v/>
      </c>
      <c r="K129" s="91" t="str">
        <f>IF(VLOOKUP($A129,'FE - Flux 2 - UBL'!$A129:$R1004,13,FALSE)=0,"",VLOOKUP($A129,'FE - Flux 2 - UBL'!$A129:$R1004,13,FALSE))</f>
        <v/>
      </c>
      <c r="L129" s="93" t="str">
        <f>IF(VLOOKUP($A129,'FE - Flux 2 - UBL'!$A129:$R1004,14,FALSE)=0,"",VLOOKUP($A129,'FE - Flux 2 - UBL'!$A129:$R1004,14,FALSE))</f>
        <v/>
      </c>
      <c r="M129" s="108" t="str">
        <f>IF(VLOOKUP($A129,'FE - Flux 2 - UBL'!$A129:$R1004,15,FALSE)=0,"",VLOOKUP($A129,'FE - Flux 2 - UBL'!$A129:$R1004,15,FALSE))</f>
        <v/>
      </c>
      <c r="N129" s="92" t="str">
        <f>IF(VLOOKUP($A129,'FE - Flux 2 - UBL'!$A129:$R1004,16,FALSE)=0,"",VLOOKUP($A129,'FE - Flux 2 - UBL'!$A129:$R1004,16,FALSE))</f>
        <v/>
      </c>
      <c r="O129" s="91" t="str">
        <f>IF(VLOOKUP($A129,'FE - Flux 2 - UBL'!$A129:$T1004,17,FALSE)=0,"",VLOOKUP($A129,'FE - Flux 2 - UBL'!$A129:$T1004,17,FALSE))</f>
        <v/>
      </c>
      <c r="P129" s="91" t="str">
        <f>IF(VLOOKUP($A129,'FE - Flux 2 - UBL'!$A129:$T1004,18,FALSE)=0,"",VLOOKUP($A129,'FE - Flux 2 - UBL'!$A129:$T1004,18,FALSE))</f>
        <v/>
      </c>
      <c r="Q129" s="91" t="str">
        <f>IF(VLOOKUP($A129,'FE - Flux 2 - UBL'!$A129:$T1004,19,FALSE)=0,"",VLOOKUP($A129,'FE - Flux 2 - UBL'!$A129:$T1004,19,FALSE))</f>
        <v/>
      </c>
      <c r="R129" s="95" t="str">
        <f>IF(VLOOKUP($A129,'FE - Flux 2 - UBL'!$A129:$T1004,20,FALSE)=0,"",VLOOKUP($A129,'FE - Flux 2 - UBL'!$A129:$T1004,20,FALSE))</f>
        <v/>
      </c>
    </row>
    <row r="130" spans="1:18" ht="29.25" customHeight="1">
      <c r="A130" s="223" t="s">
        <v>672</v>
      </c>
      <c r="B130" s="91" t="str">
        <f>VLOOKUP(A130,'FE - Flux 2 - UBL'!A130:D810,4,FALSE)</f>
        <v> 0..1</v>
      </c>
      <c r="C130" s="28"/>
      <c r="D130" s="34"/>
      <c r="E130" s="285" t="s">
        <v>673</v>
      </c>
      <c r="F130" s="287"/>
      <c r="G130" s="291" t="s">
        <v>1898</v>
      </c>
      <c r="H130" s="292"/>
      <c r="I130" s="93" t="str">
        <f>IF(VLOOKUP($A130,'FE - Flux 2 - UBL'!$A130:$R1005,11,FALSE)=0,"",VLOOKUP($A130,'FE - Flux 2 - UBL'!$A130:$R1005,11,FALSE))</f>
        <v> TEXT</v>
      </c>
      <c r="J130" s="93">
        <f>IF(VLOOKUP($A130,'FE - Flux 2 - UBL'!$A130:$R1005,12,FALSE)=0,"",VLOOKUP($A130,'FE - Flux 2 - UBL'!$A130:$R1005,12,FALSE))</f>
        <v>255</v>
      </c>
      <c r="K130" s="91" t="str">
        <f>IF(VLOOKUP($A130,'FE - Flux 2 - UBL'!$A130:$R1005,13,FALSE)=0,"",VLOOKUP($A130,'FE - Flux 2 - UBL'!$A130:$R1005,13,FALSE))</f>
        <v/>
      </c>
      <c r="L130" s="93" t="str">
        <f>IF(VLOOKUP($A130,'FE - Flux 2 - UBL'!$A130:$R1005,14,FALSE)=0,"",VLOOKUP($A130,'FE - Flux 2 - UBL'!$A130:$R1005,14,FALSE))</f>
        <v/>
      </c>
      <c r="M130" s="108" t="str">
        <f>IF(VLOOKUP($A130,'FE - Flux 2 - UBL'!$A130:$R1005,15,FALSE)=0,"",VLOOKUP($A130,'FE - Flux 2 - UBL'!$A130:$R1005,15,FALSE))</f>
        <v> Main line of an address.</v>
      </c>
      <c r="N130" s="92" t="str">
        <f>IF(VLOOKUP($A130,'FE - Flux 2 - UBL'!$A130:$R1005,16,FALSE)=0,"",VLOOKUP($A130,'FE - Flux 2 - UBL'!$A130:$R1005,16,FALSE))</f>
        <v> Usually the name and number of the street or post office box.</v>
      </c>
      <c r="O130" s="91" t="str">
        <f>IF(VLOOKUP($A130,'FE - Flux 2 - UBL'!$A130:$T1005,17,FALSE)=0,"",VLOOKUP($A130,'FE - Flux 2 - UBL'!$A130:$T1005,17,FALSE))</f>
        <v/>
      </c>
      <c r="P130" s="91" t="str">
        <f>IF(VLOOKUP($A130,'FE - Flux 2 - UBL'!$A130:$T1005,18,FALSE)=0,"",VLOOKUP($A130,'FE - Flux 2 - UBL'!$A130:$T1005,18,FALSE))</f>
        <v/>
      </c>
      <c r="Q130" s="91" t="str">
        <f>IF(VLOOKUP($A130,'FE - Flux 2 - UBL'!$A130:$T1005,19,FALSE)=0,"",VLOOKUP($A130,'FE - Flux 2 - UBL'!$A130:$T1005,19,FALSE))</f>
        <v/>
      </c>
      <c r="R130" s="95" t="str">
        <f>IF(VLOOKUP($A130,'FE - Flux 2 - UBL'!$A130:$T1005,20,FALSE)=0,"",VLOOKUP($A130,'FE - Flux 2 - UBL'!$A130:$T1005,20,FALSE))</f>
        <v/>
      </c>
    </row>
    <row r="131" spans="1:18" ht="29.25" customHeight="1">
      <c r="A131" s="223" t="s">
        <v>675</v>
      </c>
      <c r="B131" s="91" t="str">
        <f>VLOOKUP(A131,'FE - Flux 2 - UBL'!A131:D811,4,FALSE)</f>
        <v> 0..1</v>
      </c>
      <c r="C131" s="28"/>
      <c r="D131" s="34"/>
      <c r="E131" s="285" t="s">
        <v>676</v>
      </c>
      <c r="F131" s="287"/>
      <c r="G131" s="291" t="s">
        <v>1899</v>
      </c>
      <c r="H131" s="292"/>
      <c r="I131" s="93" t="str">
        <f>IF(VLOOKUP($A131,'FE - Flux 2 - UBL'!$A131:$R1006,11,FALSE)=0,"",VLOOKUP($A131,'FE - Flux 2 - UBL'!$A131:$R1006,11,FALSE))</f>
        <v> TEXT</v>
      </c>
      <c r="J131" s="93">
        <f>IF(VLOOKUP($A131,'FE - Flux 2 - UBL'!$A131:$R1006,12,FALSE)=0,"",VLOOKUP($A131,'FE - Flux 2 - UBL'!$A131:$R1006,12,FALSE))</f>
        <v>255</v>
      </c>
      <c r="K131" s="91" t="str">
        <f>IF(VLOOKUP($A131,'FE - Flux 2 - UBL'!$A131:$R1006,13,FALSE)=0,"",VLOOKUP($A131,'FE - Flux 2 - UBL'!$A131:$R1006,13,FALSE))</f>
        <v/>
      </c>
      <c r="L131" s="93" t="str">
        <f>IF(VLOOKUP($A131,'FE - Flux 2 - UBL'!$A131:$R1006,14,FALSE)=0,"",VLOOKUP($A131,'FE - Flux 2 - UBL'!$A131:$R1006,14,FALSE))</f>
        <v/>
      </c>
      <c r="M131" s="108" t="str">
        <f>IF(VLOOKUP($A131,'FE - Flux 2 - UBL'!$A131:$R1006,15,FALSE)=0,"",VLOOKUP($A131,'FE - Flux 2 - UBL'!$A131:$R1006,15,FALSE))</f>
        <v>Additional line of an address, which can be used to provide details and supplement the main line.</v>
      </c>
      <c r="N131" s="92" t="str">
        <f>IF(VLOOKUP($A131,'FE - Flux 2 - UBL'!$A131:$R1006,16,FALSE)=0,"",VLOOKUP($A131,'FE - Flux 2 - UBL'!$A131:$R1006,16,FALSE))</f>
        <v/>
      </c>
      <c r="O131" s="91" t="str">
        <f>IF(VLOOKUP($A131,'FE - Flux 2 - UBL'!$A131:$T1006,17,FALSE)=0,"",VLOOKUP($A131,'FE - Flux 2 - UBL'!$A131:$T1006,17,FALSE))</f>
        <v/>
      </c>
      <c r="P131" s="91" t="str">
        <f>IF(VLOOKUP($A131,'FE - Flux 2 - UBL'!$A131:$T1006,18,FALSE)=0,"",VLOOKUP($A131,'FE - Flux 2 - UBL'!$A131:$T1006,18,FALSE))</f>
        <v/>
      </c>
      <c r="Q131" s="91" t="str">
        <f>IF(VLOOKUP($A131,'FE - Flux 2 - UBL'!$A131:$T1006,19,FALSE)=0,"",VLOOKUP($A131,'FE - Flux 2 - UBL'!$A131:$T1006,19,FALSE))</f>
        <v/>
      </c>
      <c r="R131" s="95" t="str">
        <f>IF(VLOOKUP($A131,'FE - Flux 2 - UBL'!$A131:$T1006,20,FALSE)=0,"",VLOOKUP($A131,'FE - Flux 2 - UBL'!$A131:$T1006,20,FALSE))</f>
        <v/>
      </c>
    </row>
    <row r="132" spans="1:18" ht="29.25" customHeight="1">
      <c r="A132" s="223" t="s">
        <v>678</v>
      </c>
      <c r="B132" s="91" t="str">
        <f>VLOOKUP(A132,'FE - Flux 2 - UBL'!A132:D812,4,FALSE)</f>
        <v> 0..1</v>
      </c>
      <c r="C132" s="28"/>
      <c r="D132" s="34"/>
      <c r="E132" s="285" t="s">
        <v>679</v>
      </c>
      <c r="F132" s="287"/>
      <c r="G132" s="291" t="s">
        <v>1900</v>
      </c>
      <c r="H132" s="292"/>
      <c r="I132" s="93" t="str">
        <f>IF(VLOOKUP($A132,'FE - Flux 2 - UBL'!$A132:$R1007,11,FALSE)=0,"",VLOOKUP($A132,'FE - Flux 2 - UBL'!$A132:$R1007,11,FALSE))</f>
        <v> TEXT</v>
      </c>
      <c r="J132" s="93">
        <f>IF(VLOOKUP($A132,'FE - Flux 2 - UBL'!$A132:$R1007,12,FALSE)=0,"",VLOOKUP($A132,'FE - Flux 2 - UBL'!$A132:$R1007,12,FALSE))</f>
        <v>255</v>
      </c>
      <c r="K132" s="91" t="str">
        <f>IF(VLOOKUP($A132,'FE - Flux 2 - UBL'!$A132:$R1007,13,FALSE)=0,"",VLOOKUP($A132,'FE - Flux 2 - UBL'!$A132:$R1007,13,FALSE))</f>
        <v/>
      </c>
      <c r="L132" s="93" t="str">
        <f>IF(VLOOKUP($A132,'FE - Flux 2 - UBL'!$A132:$R1007,14,FALSE)=0,"",VLOOKUP($A132,'FE - Flux 2 - UBL'!$A132:$R1007,14,FALSE))</f>
        <v/>
      </c>
      <c r="M132" s="108" t="str">
        <f>IF(VLOOKUP($A132,'FE - Flux 2 - UBL'!$A132:$R1007,15,FALSE)=0,"",VLOOKUP($A132,'FE - Flux 2 - UBL'!$A132:$R1007,15,FALSE))</f>
        <v> Additional line of an address, which can be used to provide details and supplement the main line.</v>
      </c>
      <c r="N132" s="92" t="str">
        <f>IF(VLOOKUP($A132,'FE - Flux 2 - UBL'!$A132:$R1007,16,FALSE)=0,"",VLOOKUP($A132,'FE - Flux 2 - UBL'!$A132:$R1007,16,FALSE))</f>
        <v/>
      </c>
      <c r="O132" s="91" t="str">
        <f>IF(VLOOKUP($A132,'FE - Flux 2 - UBL'!$A132:$T1007,17,FALSE)=0,"",VLOOKUP($A132,'FE - Flux 2 - UBL'!$A132:$T1007,17,FALSE))</f>
        <v/>
      </c>
      <c r="P132" s="91" t="str">
        <f>IF(VLOOKUP($A132,'FE - Flux 2 - UBL'!$A132:$T1007,18,FALSE)=0,"",VLOOKUP($A132,'FE - Flux 2 - UBL'!$A132:$T1007,18,FALSE))</f>
        <v/>
      </c>
      <c r="Q132" s="91" t="str">
        <f>IF(VLOOKUP($A132,'FE - Flux 2 - UBL'!$A132:$T1007,19,FALSE)=0,"",VLOOKUP($A132,'FE - Flux 2 - UBL'!$A132:$T1007,19,FALSE))</f>
        <v/>
      </c>
      <c r="R132" s="95" t="str">
        <f>IF(VLOOKUP($A132,'FE - Flux 2 - UBL'!$A132:$T1007,20,FALSE)=0,"",VLOOKUP($A132,'FE - Flux 2 - UBL'!$A132:$T1007,20,FALSE))</f>
        <v/>
      </c>
    </row>
    <row r="133" spans="1:18" ht="29.25" customHeight="1">
      <c r="A133" s="223" t="s">
        <v>681</v>
      </c>
      <c r="B133" s="91" t="str">
        <f>VLOOKUP(A133,'FE - Flux 2 - UBL'!A133:D813,4,FALSE)</f>
        <v> 0..1</v>
      </c>
      <c r="C133" s="28"/>
      <c r="D133" s="34"/>
      <c r="E133" s="285" t="s">
        <v>682</v>
      </c>
      <c r="F133" s="287"/>
      <c r="G133" s="291" t="s">
        <v>1901</v>
      </c>
      <c r="H133" s="292"/>
      <c r="I133" s="93" t="str">
        <f>IF(VLOOKUP($A133,'FE - Flux 2 - UBL'!$A133:$R1008,11,FALSE)=0,"",VLOOKUP($A133,'FE - Flux 2 - UBL'!$A133:$R1008,11,FALSE))</f>
        <v> TEXT</v>
      </c>
      <c r="J133" s="93">
        <f>IF(VLOOKUP($A133,'FE - Flux 2 - UBL'!$A133:$R1008,12,FALSE)=0,"",VLOOKUP($A133,'FE - Flux 2 - UBL'!$A133:$R1008,12,FALSE))</f>
        <v>255</v>
      </c>
      <c r="K133" s="91" t="str">
        <f>IF(VLOOKUP($A133,'FE - Flux 2 - UBL'!$A133:$R1008,13,FALSE)=0,"",VLOOKUP($A133,'FE - Flux 2 - UBL'!$A133:$R1008,13,FALSE))</f>
        <v/>
      </c>
      <c r="L133" s="93" t="str">
        <f>IF(VLOOKUP($A133,'FE - Flux 2 - UBL'!$A133:$R1008,14,FALSE)=0,"",VLOOKUP($A133,'FE - Flux 2 - UBL'!$A133:$R1008,14,FALSE))</f>
        <v/>
      </c>
      <c r="M133" s="108" t="str">
        <f>IF(VLOOKUP($A133,'FE - Flux 2 - UBL'!$A133:$R1008,15,FALSE)=0,"",VLOOKUP($A133,'FE - Flux 2 - UBL'!$A133:$R1008,15,FALSE))</f>
        <v> Common name of the commune, town or village in which the Seller's address is located.</v>
      </c>
      <c r="N133" s="92" t="str">
        <f>IF(VLOOKUP($A133,'FE - Flux 2 - UBL'!$A133:$R1008,16,FALSE)=0,"",VLOOKUP($A133,'FE - Flux 2 - UBL'!$A133:$R1008,16,FALSE))</f>
        <v/>
      </c>
      <c r="O133" s="91" t="str">
        <f>IF(VLOOKUP($A133,'FE - Flux 2 - UBL'!$A133:$T1008,17,FALSE)=0,"",VLOOKUP($A133,'FE - Flux 2 - UBL'!$A133:$T1008,17,FALSE))</f>
        <v/>
      </c>
      <c r="P133" s="91" t="str">
        <f>IF(VLOOKUP($A133,'FE - Flux 2 - UBL'!$A133:$T1008,18,FALSE)=0,"",VLOOKUP($A133,'FE - Flux 2 - UBL'!$A133:$T1008,18,FALSE))</f>
        <v/>
      </c>
      <c r="Q133" s="91" t="str">
        <f>IF(VLOOKUP($A133,'FE - Flux 2 - UBL'!$A133:$T1008,19,FALSE)=0,"",VLOOKUP($A133,'FE - Flux 2 - UBL'!$A133:$T1008,19,FALSE))</f>
        <v/>
      </c>
      <c r="R133" s="95" t="str">
        <f>IF(VLOOKUP($A133,'FE - Flux 2 - UBL'!$A133:$T1008,20,FALSE)=0,"",VLOOKUP($A133,'FE - Flux 2 - UBL'!$A133:$T1008,20,FALSE))</f>
        <v/>
      </c>
    </row>
    <row r="134" spans="1:18" ht="29.25" customHeight="1">
      <c r="A134" s="223" t="s">
        <v>684</v>
      </c>
      <c r="B134" s="91" t="str">
        <f>VLOOKUP(A134,'FE - Flux 2 - UBL'!A134:D814,4,FALSE)</f>
        <v> 0..1</v>
      </c>
      <c r="C134" s="28"/>
      <c r="D134" s="34"/>
      <c r="E134" s="285" t="s">
        <v>685</v>
      </c>
      <c r="F134" s="287"/>
      <c r="G134" s="291" t="s">
        <v>1902</v>
      </c>
      <c r="H134" s="292"/>
      <c r="I134" s="93" t="str">
        <f>IF(VLOOKUP($A134,'FE - Flux 2 - UBL'!$A134:$R1009,11,FALSE)=0,"",VLOOKUP($A134,'FE - Flux 2 - UBL'!$A134:$R1009,11,FALSE))</f>
        <v> TEXT</v>
      </c>
      <c r="J134" s="93">
        <f>IF(VLOOKUP($A134,'FE - Flux 2 - UBL'!$A134:$R1009,12,FALSE)=0,"",VLOOKUP($A134,'FE - Flux 2 - UBL'!$A134:$R1009,12,FALSE))</f>
        <v>10</v>
      </c>
      <c r="K134" s="91" t="str">
        <f>IF(VLOOKUP($A134,'FE - Flux 2 - UBL'!$A134:$R1009,13,FALSE)=0,"",VLOOKUP($A134,'FE - Flux 2 - UBL'!$A134:$R1009,13,FALSE))</f>
        <v/>
      </c>
      <c r="L134" s="93" t="str">
        <f>IF(VLOOKUP($A134,'FE - Flux 2 - UBL'!$A134:$R1009,14,FALSE)=0,"",VLOOKUP($A134,'FE - Flux 2 - UBL'!$A134:$R1009,14,FALSE))</f>
        <v/>
      </c>
      <c r="M134" s="108" t="str">
        <f>IF(VLOOKUP($A134,'FE - Flux 2 - UBL'!$A134:$R1009,15,FALSE)=0,"",VLOOKUP($A134,'FE - Flux 2 - UBL'!$A134:$R1009,15,FALSE))</f>
        <v> Identifier for an addressable group of properties, consistent with the applicable postal service.</v>
      </c>
      <c r="N134" s="92" t="str">
        <f>IF(VLOOKUP($A134,'FE - Flux 2 - UBL'!$A134:$R1009,16,FALSE)=0,"",VLOOKUP($A134,'FE - Flux 2 - UBL'!$A134:$R1009,16,FALSE))</f>
        <v> Example: postal code or postal delivery number.</v>
      </c>
      <c r="O134" s="91" t="str">
        <f>IF(VLOOKUP($A134,'FE - Flux 2 - UBL'!$A134:$T1009,17,FALSE)=0,"",VLOOKUP($A134,'FE - Flux 2 - UBL'!$A134:$T1009,17,FALSE))</f>
        <v/>
      </c>
      <c r="P134" s="91" t="str">
        <f>IF(VLOOKUP($A134,'FE - Flux 2 - UBL'!$A134:$T1009,18,FALSE)=0,"",VLOOKUP($A134,'FE - Flux 2 - UBL'!$A134:$T1009,18,FALSE))</f>
        <v/>
      </c>
      <c r="Q134" s="91" t="str">
        <f>IF(VLOOKUP($A134,'FE - Flux 2 - UBL'!$A134:$T1009,19,FALSE)=0,"",VLOOKUP($A134,'FE - Flux 2 - UBL'!$A134:$T1009,19,FALSE))</f>
        <v/>
      </c>
      <c r="R134" s="95" t="str">
        <f>IF(VLOOKUP($A134,'FE - Flux 2 - UBL'!$A134:$T1009,20,FALSE)=0,"",VLOOKUP($A134,'FE - Flux 2 - UBL'!$A134:$T1009,20,FALSE))</f>
        <v/>
      </c>
    </row>
    <row r="135" spans="1:18" ht="29.25" customHeight="1">
      <c r="A135" s="223" t="s">
        <v>687</v>
      </c>
      <c r="B135" s="91" t="str">
        <f>VLOOKUP(A135,'FE - Flux 2 - UBL'!A135:D815,4,FALSE)</f>
        <v> 0..1</v>
      </c>
      <c r="C135" s="28"/>
      <c r="D135" s="34"/>
      <c r="E135" s="102" t="s">
        <v>688</v>
      </c>
      <c r="F135" s="144"/>
      <c r="G135" s="291" t="s">
        <v>1903</v>
      </c>
      <c r="H135" s="292"/>
      <c r="I135" s="93" t="str">
        <f>IF(VLOOKUP($A135,'FE - Flux 2 - UBL'!$A135:$R1010,11,FALSE)=0,"",VLOOKUP($A135,'FE - Flux 2 - UBL'!$A135:$R1010,11,FALSE))</f>
        <v> TEXT</v>
      </c>
      <c r="J135" s="93">
        <f>IF(VLOOKUP($A135,'FE - Flux 2 - UBL'!$A135:$R1010,12,FALSE)=0,"",VLOOKUP($A135,'FE - Flux 2 - UBL'!$A135:$R1010,12,FALSE))</f>
        <v>255</v>
      </c>
      <c r="K135" s="91" t="str">
        <f>IF(VLOOKUP($A135,'FE - Flux 2 - UBL'!$A135:$R1010,13,FALSE)=0,"",VLOOKUP($A135,'FE - Flux 2 - UBL'!$A135:$R1010,13,FALSE))</f>
        <v/>
      </c>
      <c r="L135" s="93" t="str">
        <f>IF(VLOOKUP($A135,'FE - Flux 2 - UBL'!$A135:$R1010,14,FALSE)=0,"",VLOOKUP($A135,'FE - Flux 2 - UBL'!$A135:$R1010,14,FALSE))</f>
        <v/>
      </c>
      <c r="M135" s="108" t="str">
        <f>IF(VLOOKUP($A135,'FE - Flux 2 - UBL'!$A135:$R1010,15,FALSE)=0,"",VLOOKUP($A135,'FE - Flux 2 - UBL'!$A135:$R1010,15,FALSE))</f>
        <v> Subdivision of a country.</v>
      </c>
      <c r="N135" s="92" t="str">
        <f>IF(VLOOKUP($A135,'FE - Flux 2 - UBL'!$A135:$R1010,16,FALSE)=0,"",VLOOKUP($A135,'FE - Flux 2 - UBL'!$A135:$R1010,16,FALSE))</f>
        <v> Example: region, county, state, province, etc.</v>
      </c>
      <c r="O135" s="91" t="str">
        <f>IF(VLOOKUP($A135,'FE - Flux 2 - UBL'!$A135:$T1010,17,FALSE)=0,"",VLOOKUP($A135,'FE - Flux 2 - UBL'!$A135:$T1010,17,FALSE))</f>
        <v/>
      </c>
      <c r="P135" s="91" t="str">
        <f>IF(VLOOKUP($A135,'FE - Flux 2 - UBL'!$A135:$T1010,18,FALSE)=0,"",VLOOKUP($A135,'FE - Flux 2 - UBL'!$A135:$T1010,18,FALSE))</f>
        <v/>
      </c>
      <c r="Q135" s="91" t="str">
        <f>IF(VLOOKUP($A135,'FE - Flux 2 - UBL'!$A135:$T1010,19,FALSE)=0,"",VLOOKUP($A135,'FE - Flux 2 - UBL'!$A135:$T1010,19,FALSE))</f>
        <v/>
      </c>
      <c r="R135" s="95" t="str">
        <f>IF(VLOOKUP($A135,'FE - Flux 2 - UBL'!$A135:$T1010,20,FALSE)=0,"",VLOOKUP($A135,'FE - Flux 2 - UBL'!$A135:$T1010,20,FALSE))</f>
        <v/>
      </c>
    </row>
    <row r="136" spans="1:18" ht="42">
      <c r="A136" s="223" t="s">
        <v>690</v>
      </c>
      <c r="B136" s="91" t="str">
        <f>VLOOKUP(A136,'FE - Flux 2 - UBL'!A136:D816,4,FALSE)</f>
        <v> 1..1</v>
      </c>
      <c r="C136" s="28"/>
      <c r="D136" s="37"/>
      <c r="E136" s="285" t="s">
        <v>691</v>
      </c>
      <c r="F136" s="287"/>
      <c r="G136" s="291" t="s">
        <v>1904</v>
      </c>
      <c r="H136" s="292"/>
      <c r="I136" s="93" t="str">
        <f>IF(VLOOKUP($A136,'FE - Flux 2 - UBL'!$A136:$R1011,11,FALSE)=0,"",VLOOKUP($A136,'FE - Flux 2 - UBL'!$A136:$R1011,11,FALSE))</f>
        <v> CODED</v>
      </c>
      <c r="J136" s="93">
        <f>IF(VLOOKUP($A136,'FE - Flux 2 - UBL'!$A136:$R1011,12,FALSE)=0,"",VLOOKUP($A136,'FE - Flux 2 - UBL'!$A136:$R1011,12,FALSE))</f>
        <v>2</v>
      </c>
      <c r="K136" s="91" t="str">
        <f>IF(VLOOKUP($A136,'FE - Flux 2 - UBL'!$A136:$R1011,13,FALSE)=0,"",VLOOKUP($A136,'FE - Flux 2 - UBL'!$A136:$R1011,13,FALSE))</f>
        <v> ISO 3166</v>
      </c>
      <c r="L136" s="93" t="str">
        <f>IF(VLOOKUP($A136,'FE - Flux 2 - UBL'!$A136:$R1011,14,FALSE)=0,"",VLOOKUP($A136,'FE - Flux 2 - UBL'!$A136:$R1011,14,FALSE))</f>
        <v/>
      </c>
      <c r="M136" s="108" t="str">
        <f>IF(VLOOKUP($A136,'FE - Flux 2 - UBL'!$A136:$R1011,15,FALSE)=0,"",VLOOKUP($A136,'FE - Flux 2 - UBL'!$A136:$R1011,15,FALSE))</f>
        <v> Country identification code.</v>
      </c>
      <c r="N136" s="92" t="str">
        <f>IF(VLOOKUP($A136,'FE - Flux 2 - UBL'!$A136:$R1011,16,FALSE)=0,"",VLOOKUP($A136,'FE - Flux 2 - UBL'!$A136:$R1011,16,FALSE))</f>
        <v>Valid country lists are registered with the Maintenance Agency for ISO 3166-1 “Codes for the representation of country names and their subdivisions”. It is recommended to use alpha-2 representation.</v>
      </c>
      <c r="O136" s="91" t="str">
        <f>IF(VLOOKUP($A136,'FE - Flux 2 - UBL'!$A136:$T1011,17,FALSE)=0,"",VLOOKUP($A136,'FE - Flux 2 - UBL'!$A136:$T1011,17,FALSE))</f>
        <v> G2.01</v>
      </c>
      <c r="P136" s="91" t="str">
        <f>IF(VLOOKUP($A136,'FE - Flux 2 - UBL'!$A136:$T1011,18,FALSE)=0,"",VLOOKUP($A136,'FE - Flux 2 - UBL'!$A136:$T1011,18,FALSE))</f>
        <v/>
      </c>
      <c r="Q136" s="91" t="str">
        <f>IF(VLOOKUP($A136,'FE - Flux 2 - UBL'!$A136:$T1011,19,FALSE)=0,"",VLOOKUP($A136,'FE - Flux 2 - UBL'!$A136:$T1011,19,FALSE))</f>
        <v/>
      </c>
      <c r="R136" s="95" t="str">
        <f>IF(VLOOKUP($A136,'FE - Flux 2 - UBL'!$A136:$T1011,20,FALSE)=0,"",VLOOKUP($A136,'FE - Flux 2 - UBL'!$A136:$T1011,20,FALSE))</f>
        <v/>
      </c>
    </row>
    <row r="137" spans="1:18" ht="44.25" customHeight="1">
      <c r="A137" s="97" t="s">
        <v>693</v>
      </c>
      <c r="B137" s="91" t="str">
        <f>VLOOKUP(A137,'FE - Flux 2 - UBL'!A137:D817,4,FALSE)</f>
        <v> 0..1</v>
      </c>
      <c r="C137" s="28"/>
      <c r="D137" s="137" t="s">
        <v>694</v>
      </c>
      <c r="E137" s="217"/>
      <c r="F137" s="217"/>
      <c r="G137" s="291" t="s">
        <v>1905</v>
      </c>
      <c r="H137" s="292"/>
      <c r="I137" s="93" t="str">
        <f>IF(VLOOKUP($A137,'FE - Flux 2 - UBL'!$A137:$R1012,11,FALSE)=0,"",VLOOKUP($A137,'FE - Flux 2 - UBL'!$A137:$R1012,11,FALSE))</f>
        <v/>
      </c>
      <c r="J137" s="93" t="str">
        <f>IF(VLOOKUP($A137,'FE - Flux 2 - UBL'!$A137:$R1012,12,FALSE)=0,"",VLOOKUP($A137,'FE - Flux 2 - UBL'!$A137:$R1012,12,FALSE))</f>
        <v/>
      </c>
      <c r="K137" s="91" t="str">
        <f>IF(VLOOKUP($A137,'FE - Flux 2 - UBL'!$A137:$R1012,13,FALSE)=0,"",VLOOKUP($A137,'FE - Flux 2 - UBL'!$A137:$R1012,13,FALSE))</f>
        <v/>
      </c>
      <c r="L137" s="93" t="str">
        <f>IF(VLOOKUP($A137,'FE - Flux 2 - UBL'!$A137:$R1012,14,FALSE)=0,"",VLOOKUP($A137,'FE - Flux 2 - UBL'!$A137:$R1012,14,FALSE))</f>
        <v/>
      </c>
      <c r="M137" s="108" t="str">
        <f>IF(VLOOKUP($A137,'FE - Flux 2 - UBL'!$A137:$R1012,15,FALSE)=0,"",VLOOKUP($A137,'FE - Flux 2 - UBL'!$A137:$R1012,15,FALSE))</f>
        <v/>
      </c>
      <c r="N137" s="92" t="str">
        <f>IF(VLOOKUP($A137,'FE - Flux 2 - UBL'!$A137:$R1012,16,FALSE)=0,"",VLOOKUP($A137,'FE - Flux 2 - UBL'!$A137:$R1012,16,FALSE))</f>
        <v/>
      </c>
      <c r="O137" s="91" t="str">
        <f>IF(VLOOKUP($A137,'FE - Flux 2 - UBL'!$A137:$T1012,17,FALSE)=0,"",VLOOKUP($A137,'FE - Flux 2 - UBL'!$A137:$T1012,17,FALSE))</f>
        <v/>
      </c>
      <c r="P137" s="91" t="str">
        <f>IF(VLOOKUP($A137,'FE - Flux 2 - UBL'!$A137:$T1012,18,FALSE)=0,"",VLOOKUP($A137,'FE - Flux 2 - UBL'!$A137:$T1012,18,FALSE))</f>
        <v/>
      </c>
      <c r="Q137" s="91" t="str">
        <f>IF(VLOOKUP($A137,'FE - Flux 2 - UBL'!$A137:$T1012,19,FALSE)=0,"",VLOOKUP($A137,'FE - Flux 2 - UBL'!$A137:$T1012,19,FALSE))</f>
        <v/>
      </c>
      <c r="R137" s="95" t="str">
        <f>IF(VLOOKUP($A137,'FE - Flux 2 - UBL'!$A137:$T1012,20,FALSE)=0,"",VLOOKUP($A137,'FE - Flux 2 - UBL'!$A137:$T1012,20,FALSE))</f>
        <v/>
      </c>
    </row>
    <row r="138" spans="1:18" ht="44.25" customHeight="1">
      <c r="A138" s="223" t="s">
        <v>696</v>
      </c>
      <c r="B138" s="91" t="str">
        <f>VLOOKUP(A138,'FE - Flux 2 - UBL'!A138:D818,4,FALSE)</f>
        <v> 0..1</v>
      </c>
      <c r="C138" s="28"/>
      <c r="D138" s="34"/>
      <c r="E138" s="285" t="s">
        <v>697</v>
      </c>
      <c r="F138" s="287"/>
      <c r="G138" s="291" t="s">
        <v>1906</v>
      </c>
      <c r="H138" s="292"/>
      <c r="I138" s="93" t="str">
        <f>IF(VLOOKUP($A138,'FE - Flux 2 - UBL'!$A138:$R1013,11,FALSE)=0,"",VLOOKUP($A138,'FE - Flux 2 - UBL'!$A138:$R1013,11,FALSE))</f>
        <v> TEXT</v>
      </c>
      <c r="J138" s="93">
        <f>IF(VLOOKUP($A138,'FE - Flux 2 - UBL'!$A138:$R1013,12,FALSE)=0,"",VLOOKUP($A138,'FE - Flux 2 - UBL'!$A138:$R1013,12,FALSE))</f>
        <v>99</v>
      </c>
      <c r="K138" s="91" t="str">
        <f>IF(VLOOKUP($A138,'FE - Flux 2 - UBL'!$A138:$R1013,13,FALSE)=0,"",VLOOKUP($A138,'FE - Flux 2 - UBL'!$A138:$R1013,13,FALSE))</f>
        <v/>
      </c>
      <c r="L138" s="93" t="str">
        <f>IF(VLOOKUP($A138,'FE - Flux 2 - UBL'!$A138:$R1013,14,FALSE)=0,"",VLOOKUP($A138,'FE - Flux 2 - UBL'!$A138:$R1013,14,FALSE))</f>
        <v/>
      </c>
      <c r="M138" s="108" t="str">
        <f>IF(VLOOKUP($A138,'FE - Flux 2 - UBL'!$A138:$R1013,15,FALSE)=0,"",VLOOKUP($A138,'FE - Flux 2 - UBL'!$A138:$R1013,15,FALSE))</f>
        <v> Point of contact corresponding to a legal entity or legal entity.</v>
      </c>
      <c r="N138" s="92" t="str">
        <f>IF(VLOOKUP($A138,'FE - Flux 2 - UBL'!$A138:$R1013,16,FALSE)=0,"",VLOOKUP($A138,'FE - Flux 2 - UBL'!$A138:$R1013,16,FALSE))</f>
        <v> Example: name of a person, or identification of a contact, department or office</v>
      </c>
      <c r="O138" s="91" t="str">
        <f>IF(VLOOKUP($A138,'FE - Flux 2 - UBL'!$A138:$T1013,17,FALSE)=0,"",VLOOKUP($A138,'FE - Flux 2 - UBL'!$A138:$T1013,17,FALSE))</f>
        <v/>
      </c>
      <c r="P138" s="91" t="str">
        <f>IF(VLOOKUP($A138,'FE - Flux 2 - UBL'!$A138:$T1013,18,FALSE)=0,"",VLOOKUP($A138,'FE - Flux 2 - UBL'!$A138:$T1013,18,FALSE))</f>
        <v/>
      </c>
      <c r="Q138" s="91" t="str">
        <f>IF(VLOOKUP($A138,'FE - Flux 2 - UBL'!$A138:$T1013,19,FALSE)=0,"",VLOOKUP($A138,'FE - Flux 2 - UBL'!$A138:$T1013,19,FALSE))</f>
        <v/>
      </c>
      <c r="R138" s="95" t="str">
        <f>IF(VLOOKUP($A138,'FE - Flux 2 - UBL'!$A138:$T1013,20,FALSE)=0,"",VLOOKUP($A138,'FE - Flux 2 - UBL'!$A138:$T1013,20,FALSE))</f>
        <v/>
      </c>
    </row>
    <row r="139" spans="1:18" ht="44.25" customHeight="1">
      <c r="A139" s="223" t="s">
        <v>699</v>
      </c>
      <c r="B139" s="91" t="str">
        <f>VLOOKUP(A139,'FE - Flux 2 - UBL'!A139:D819,4,FALSE)</f>
        <v> 0..1</v>
      </c>
      <c r="C139" s="28"/>
      <c r="D139" s="35"/>
      <c r="E139" s="285" t="s">
        <v>700</v>
      </c>
      <c r="F139" s="287"/>
      <c r="G139" s="291" t="s">
        <v>1907</v>
      </c>
      <c r="H139" s="292"/>
      <c r="I139" s="93" t="str">
        <f>IF(VLOOKUP($A139,'FE - Flux 2 - UBL'!$A139:$R1014,11,FALSE)=0,"",VLOOKUP($A139,'FE - Flux 2 - UBL'!$A139:$R1014,11,FALSE))</f>
        <v> TEXT</v>
      </c>
      <c r="J139" s="93">
        <f>IF(VLOOKUP($A139,'FE - Flux 2 - UBL'!$A139:$R1014,12,FALSE)=0,"",VLOOKUP($A139,'FE - Flux 2 - UBL'!$A139:$R1014,12,FALSE))</f>
        <v>15</v>
      </c>
      <c r="K139" s="91" t="str">
        <f>IF(VLOOKUP($A139,'FE - Flux 2 - UBL'!$A139:$R1014,13,FALSE)=0,"",VLOOKUP($A139,'FE - Flux 2 - UBL'!$A139:$R1014,13,FALSE))</f>
        <v/>
      </c>
      <c r="L139" s="93" t="str">
        <f>IF(VLOOKUP($A139,'FE - Flux 2 - UBL'!$A139:$R1014,14,FALSE)=0,"",VLOOKUP($A139,'FE - Flux 2 - UBL'!$A139:$R1014,14,FALSE))</f>
        <v/>
      </c>
      <c r="M139" s="108" t="str">
        <f>IF(VLOOKUP($A139,'FE - Flux 2 - UBL'!$A139:$R1014,15,FALSE)=0,"",VLOOKUP($A139,'FE - Flux 2 - UBL'!$A139:$R1014,15,FALSE))</f>
        <v> Contact point telephone number.</v>
      </c>
      <c r="N139" s="92" t="str">
        <f>IF(VLOOKUP($A139,'FE - Flux 2 - UBL'!$A139:$R1014,16,FALSE)=0,"",VLOOKUP($A139,'FE - Flux 2 - UBL'!$A139:$R1014,16,FALSE))</f>
        <v/>
      </c>
      <c r="O139" s="91" t="str">
        <f>IF(VLOOKUP($A139,'FE - Flux 2 - UBL'!$A139:$T1014,17,FALSE)=0,"",VLOOKUP($A139,'FE - Flux 2 - UBL'!$A139:$T1014,17,FALSE))</f>
        <v/>
      </c>
      <c r="P139" s="91" t="str">
        <f>IF(VLOOKUP($A139,'FE - Flux 2 - UBL'!$A139:$T1014,18,FALSE)=0,"",VLOOKUP($A139,'FE - Flux 2 - UBL'!$A139:$T1014,18,FALSE))</f>
        <v/>
      </c>
      <c r="Q139" s="91" t="str">
        <f>IF(VLOOKUP($A139,'FE - Flux 2 - UBL'!$A139:$T1014,19,FALSE)=0,"",VLOOKUP($A139,'FE - Flux 2 - UBL'!$A139:$T1014,19,FALSE))</f>
        <v/>
      </c>
      <c r="R139" s="95" t="str">
        <f>IF(VLOOKUP($A139,'FE - Flux 2 - UBL'!$A139:$T1014,20,FALSE)=0,"",VLOOKUP($A139,'FE - Flux 2 - UBL'!$A139:$T1014,20,FALSE))</f>
        <v/>
      </c>
    </row>
    <row r="140" spans="1:18" ht="44.25" customHeight="1">
      <c r="A140" s="223" t="s">
        <v>702</v>
      </c>
      <c r="B140" s="91" t="str">
        <f>VLOOKUP(A140,'FE - Flux 2 - UBL'!A140:D820,4,FALSE)</f>
        <v> 0..1</v>
      </c>
      <c r="C140" s="28"/>
      <c r="D140" s="35"/>
      <c r="E140" s="309" t="s">
        <v>703</v>
      </c>
      <c r="F140" s="310"/>
      <c r="G140" s="291" t="s">
        <v>1908</v>
      </c>
      <c r="H140" s="292"/>
      <c r="I140" s="93" t="str">
        <f>IF(VLOOKUP($A140,'FE - Flux 2 - UBL'!$A140:$R1015,11,FALSE)=0,"",VLOOKUP($A140,'FE - Flux 2 - UBL'!$A140:$R1015,11,FALSE))</f>
        <v> TEXT</v>
      </c>
      <c r="J140" s="93">
        <f>IF(VLOOKUP($A140,'FE - Flux 2 - UBL'!$A140:$R1015,12,FALSE)=0,"",VLOOKUP($A140,'FE - Flux 2 - UBL'!$A140:$R1015,12,FALSE))</f>
        <v>50</v>
      </c>
      <c r="K140" s="91" t="str">
        <f>IF(VLOOKUP($A140,'FE - Flux 2 - UBL'!$A140:$R1015,13,FALSE)=0,"",VLOOKUP($A140,'FE - Flux 2 - UBL'!$A140:$R1015,13,FALSE))</f>
        <v/>
      </c>
      <c r="L140" s="93" t="str">
        <f>IF(VLOOKUP($A140,'FE - Flux 2 - UBL'!$A140:$R1015,14,FALSE)=0,"",VLOOKUP($A140,'FE - Flux 2 - UBL'!$A140:$R1015,14,FALSE))</f>
        <v/>
      </c>
      <c r="M140" s="108" t="str">
        <f>IF(VLOOKUP($A140,'FE - Flux 2 - UBL'!$A140:$R1015,15,FALSE)=0,"",VLOOKUP($A140,'FE - Flux 2 - UBL'!$A140:$R1015,15,FALSE))</f>
        <v> Contact point email address.</v>
      </c>
      <c r="N140" s="92" t="str">
        <f>IF(VLOOKUP($A140,'FE - Flux 2 - UBL'!$A140:$R1015,16,FALSE)=0,"",VLOOKUP($A140,'FE - Flux 2 - UBL'!$A140:$R1015,16,FALSE))</f>
        <v/>
      </c>
      <c r="O140" s="91" t="str">
        <f>IF(VLOOKUP($A140,'FE - Flux 2 - UBL'!$A140:$T1015,17,FALSE)=0,"",VLOOKUP($A140,'FE - Flux 2 - UBL'!$A140:$T1015,17,FALSE))</f>
        <v/>
      </c>
      <c r="P140" s="91" t="str">
        <f>IF(VLOOKUP($A140,'FE - Flux 2 - UBL'!$A140:$T1015,18,FALSE)=0,"",VLOOKUP($A140,'FE - Flux 2 - UBL'!$A140:$T1015,18,FALSE))</f>
        <v/>
      </c>
      <c r="Q140" s="91" t="str">
        <f>IF(VLOOKUP($A140,'FE - Flux 2 - UBL'!$A140:$T1015,19,FALSE)=0,"",VLOOKUP($A140,'FE - Flux 2 - UBL'!$A140:$T1015,19,FALSE))</f>
        <v/>
      </c>
      <c r="R140" s="95" t="str">
        <f>IF(VLOOKUP($A140,'FE - Flux 2 - UBL'!$A140:$T1015,20,FALSE)=0,"",VLOOKUP($A140,'FE - Flux 2 - UBL'!$A140:$T1015,20,FALSE))</f>
        <v/>
      </c>
    </row>
    <row r="141" spans="1:18" ht="44.25" customHeight="1">
      <c r="A141" s="89" t="s">
        <v>705</v>
      </c>
      <c r="B141" s="91" t="str">
        <f>VLOOKUP(A141,'FE - Flux 2 - UBL'!A141:D821,4,FALSE)</f>
        <v> 0..1</v>
      </c>
      <c r="C141" s="23" t="s">
        <v>706</v>
      </c>
      <c r="D141" s="219"/>
      <c r="E141" s="204"/>
      <c r="F141" s="23"/>
      <c r="G141" s="291" t="s">
        <v>1909</v>
      </c>
      <c r="H141" s="292"/>
      <c r="I141" s="93" t="str">
        <f>IF(VLOOKUP($A141,'FE - Flux 2 - UBL'!$A141:$R1016,11,FALSE)=0,"",VLOOKUP($A141,'FE - Flux 2 - UBL'!$A141:$R1016,11,FALSE))</f>
        <v/>
      </c>
      <c r="J141" s="93" t="str">
        <f>IF(VLOOKUP($A141,'FE - Flux 2 - UBL'!$A141:$R1016,12,FALSE)=0,"",VLOOKUP($A141,'FE - Flux 2 - UBL'!$A141:$R1016,12,FALSE))</f>
        <v/>
      </c>
      <c r="K141" s="91" t="str">
        <f>IF(VLOOKUP($A141,'FE - Flux 2 - UBL'!$A141:$R1016,13,FALSE)=0,"",VLOOKUP($A141,'FE - Flux 2 - UBL'!$A141:$R1016,13,FALSE))</f>
        <v/>
      </c>
      <c r="L141" s="93" t="str">
        <f>IF(VLOOKUP($A141,'FE - Flux 2 - UBL'!$A141:$R1016,14,FALSE)=0,"",VLOOKUP($A141,'FE - Flux 2 - UBL'!$A141:$R1016,14,FALSE))</f>
        <v/>
      </c>
      <c r="M141" s="108" t="str">
        <f>IF(VLOOKUP($A141,'FE - Flux 2 - UBL'!$A141:$R1016,15,FALSE)=0,"",VLOOKUP($A141,'FE - Flux 2 - UBL'!$A141:$R1016,15,FALSE))</f>
        <v>Group of business terms used to indicate the entity that will pay the invoice. Evolution of the standard to be expected for the addition of this block as well as the related data</v>
      </c>
      <c r="N141" s="92" t="str">
        <f>IF(VLOOKUP($A141,'FE - Flux 2 - UBL'!$A141:$R1016,16,FALSE)=0,"",VLOOKUP($A141,'FE - Flux 2 - UBL'!$A141:$R1016,16,FALSE))</f>
        <v> B2B extension of the standard</v>
      </c>
      <c r="O141" s="91" t="str">
        <f>IF(VLOOKUP($A141,'FE - Flux 2 - UBL'!$A141:$T1016,17,FALSE)=0,"",VLOOKUP($A141,'FE - Flux 2 - UBL'!$A141:$T1016,17,FALSE))</f>
        <v/>
      </c>
      <c r="P141" s="91" t="str">
        <f>IF(VLOOKUP($A141,'FE - Flux 2 - UBL'!$A141:$T1016,18,FALSE)=0,"",VLOOKUP($A141,'FE - Flux 2 - UBL'!$A141:$T1016,18,FALSE))</f>
        <v/>
      </c>
      <c r="Q141" s="91" t="str">
        <f>IF(VLOOKUP($A141,'FE - Flux 2 - UBL'!$A141:$T1016,19,FALSE)=0,"",VLOOKUP($A141,'FE - Flux 2 - UBL'!$A141:$T1016,19,FALSE))</f>
        <v/>
      </c>
      <c r="R141" s="95" t="str">
        <f>IF(VLOOKUP($A141,'FE - Flux 2 - UBL'!$A141:$T1016,20,FALSE)=0,"",VLOOKUP($A141,'FE - Flux 2 - UBL'!$A141:$T1016,20,FALSE))</f>
        <v/>
      </c>
    </row>
    <row r="142" spans="1:18" ht="44.25" customHeight="1">
      <c r="A142" s="97" t="s">
        <v>710</v>
      </c>
      <c r="B142" s="91" t="str">
        <f>VLOOKUP(A142,'FE - Flux 2 - UBL'!A142:D822,4,FALSE)</f>
        <v> 1..1</v>
      </c>
      <c r="C142" s="26"/>
      <c r="D142" s="98" t="s">
        <v>711</v>
      </c>
      <c r="E142" s="205"/>
      <c r="F142" s="205"/>
      <c r="G142" s="291" t="s">
        <v>1910</v>
      </c>
      <c r="H142" s="292"/>
      <c r="I142" s="93" t="str">
        <f>IF(VLOOKUP($A142,'FE - Flux 2 - UBL'!$A142:$R1017,11,FALSE)=0,"",VLOOKUP($A142,'FE - Flux 2 - UBL'!$A142:$R1017,11,FALSE))</f>
        <v> TEXT</v>
      </c>
      <c r="J142" s="93">
        <f>IF(VLOOKUP($A142,'FE - Flux 2 - UBL'!$A142:$R1017,12,FALSE)=0,"",VLOOKUP($A142,'FE - Flux 2 - UBL'!$A142:$R1017,12,FALSE))</f>
        <v>99</v>
      </c>
      <c r="K142" s="91" t="str">
        <f>IF(VLOOKUP($A142,'FE - Flux 2 - UBL'!$A142:$R1017,13,FALSE)=0,"",VLOOKUP($A142,'FE - Flux 2 - UBL'!$A142:$R1017,13,FALSE))</f>
        <v/>
      </c>
      <c r="L142" s="93" t="str">
        <f>IF(VLOOKUP($A142,'FE - Flux 2 - UBL'!$A142:$R1017,14,FALSE)=0,"",VLOOKUP($A142,'FE - Flux 2 - UBL'!$A142:$R1017,14,FALSE))</f>
        <v/>
      </c>
      <c r="M142" s="108" t="str">
        <f>IF(VLOOKUP($A142,'FE - Flux 2 - UBL'!$A142:$R1017,15,FALSE)=0,"",VLOOKUP($A142,'FE - Flux 2 - UBL'!$A142:$R1017,15,FALSE))</f>
        <v> Full name of payer</v>
      </c>
      <c r="N142" s="92" t="str">
        <f>IF(VLOOKUP($A142,'FE - Flux 2 - UBL'!$A142:$R1017,16,FALSE)=0,"",VLOOKUP($A142,'FE - Flux 2 - UBL'!$A142:$R1017,16,FALSE))</f>
        <v xml:space="preserve"/>
      </c>
      <c r="O142" s="91" t="str">
        <f>IF(VLOOKUP($A142,'FE - Flux 2 - UBL'!$A142:$T1017,17,FALSE)=0,"",VLOOKUP($A142,'FE - Flux 2 - UBL'!$A142:$T1017,17,FALSE))</f>
        <v/>
      </c>
      <c r="P142" s="91" t="str">
        <f>IF(VLOOKUP($A142,'FE - Flux 2 - UBL'!$A142:$T1017,18,FALSE)=0,"",VLOOKUP($A142,'FE - Flux 2 - UBL'!$A142:$T1017,18,FALSE))</f>
        <v/>
      </c>
      <c r="Q142" s="91" t="str">
        <f>IF(VLOOKUP($A142,'FE - Flux 2 - UBL'!$A142:$T1017,19,FALSE)=0,"",VLOOKUP($A142,'FE - Flux 2 - UBL'!$A142:$T1017,19,FALSE))</f>
        <v/>
      </c>
      <c r="R142" s="95" t="str">
        <f>IF(VLOOKUP($A142,'FE - Flux 2 - UBL'!$A142:$T1017,20,FALSE)=0,"",VLOOKUP($A142,'FE - Flux 2 - UBL'!$A142:$T1017,20,FALSE))</f>
        <v/>
      </c>
    </row>
    <row r="143" spans="1:18">
      <c r="A143" s="97" t="s">
        <v>714</v>
      </c>
      <c r="B143" s="91" t="str">
        <f>VLOOKUP(A143,'FE - Flux 2 - UBL'!A143:D823,4,FALSE)</f>
        <v> 0..1</v>
      </c>
      <c r="C143" s="26"/>
      <c r="D143" s="98" t="s">
        <v>715</v>
      </c>
      <c r="E143" s="205"/>
      <c r="F143" s="205"/>
      <c r="G143" s="291" t="s">
        <v>1911</v>
      </c>
      <c r="H143" s="292"/>
      <c r="I143" s="93" t="str">
        <f>IF(VLOOKUP($A143,'FE - Flux 2 - UBL'!$A143:$R1018,11,FALSE)=0,"",VLOOKUP($A143,'FE - Flux 2 - UBL'!$A143:$R1018,11,FALSE))</f>
        <v> CODED</v>
      </c>
      <c r="J143" s="93">
        <f>IF(VLOOKUP($A143,'FE - Flux 2 - UBL'!$A143:$R1018,12,FALSE)=0,"",VLOOKUP($A143,'FE - Flux 2 - UBL'!$A143:$R1018,12,FALSE))</f>
        <v>3</v>
      </c>
      <c r="K143" s="91" t="str">
        <f>IF(VLOOKUP($A143,'FE - Flux 2 - UBL'!$A143:$R1018,13,FALSE)=0,"",VLOOKUP($A143,'FE - Flux 2 - UBL'!$A143:$R1018,13,FALSE))</f>
        <v> UNCL 3035</v>
      </c>
      <c r="L143" s="93" t="str">
        <f>IF(VLOOKUP($A143,'FE - Flux 2 - UBL'!$A143:$R1018,14,FALSE)=0,"",VLOOKUP($A143,'FE - Flux 2 - UBL'!$A143:$R1018,14,FALSE))</f>
        <v/>
      </c>
      <c r="M143" s="108" t="str">
        <f>IF(VLOOKUP($A143,'FE - Flux 2 - UBL'!$A143:$R1018,15,FALSE)=0,"",VLOOKUP($A143,'FE - Flux 2 - UBL'!$A143:$R1018,15,FALSE))</f>
        <v/>
      </c>
      <c r="N143" s="92" t="str">
        <f>IF(VLOOKUP($A143,'FE - Flux 2 - UBL'!$A143:$R1018,16,FALSE)=0,"",VLOOKUP($A143,'FE - Flux 2 - UBL'!$A143:$R1018,16,FALSE))</f>
        <v> To be chosen from the UNCL 3035 list.</v>
      </c>
      <c r="O143" s="91" t="str">
        <f>IF(VLOOKUP($A143,'FE - Flux 2 - UBL'!$A143:$T1018,17,FALSE)=0,"",VLOOKUP($A143,'FE - Flux 2 - UBL'!$A143:$T1018,17,FALSE))</f>
        <v/>
      </c>
      <c r="P143" s="91" t="str">
        <f>IF(VLOOKUP($A143,'FE - Flux 2 - UBL'!$A143:$T1018,18,FALSE)=0,"",VLOOKUP($A143,'FE - Flux 2 - UBL'!$A143:$T1018,18,FALSE))</f>
        <v/>
      </c>
      <c r="Q143" s="91" t="str">
        <f>IF(VLOOKUP($A143,'FE - Flux 2 - UBL'!$A143:$T1018,19,FALSE)=0,"",VLOOKUP($A143,'FE - Flux 2 - UBL'!$A143:$T1018,19,FALSE))</f>
        <v/>
      </c>
      <c r="R143" s="95" t="str">
        <f>IF(VLOOKUP($A143,'FE - Flux 2 - UBL'!$A143:$T1018,20,FALSE)=0,"",VLOOKUP($A143,'FE - Flux 2 - UBL'!$A143:$T1018,20,FALSE))</f>
        <v/>
      </c>
    </row>
    <row r="144" spans="1:18" ht="39" customHeight="1">
      <c r="A144" s="97" t="s">
        <v>718</v>
      </c>
      <c r="B144" s="91" t="str">
        <f>VLOOKUP(A144,'FE - Flux 2 - UBL'!A144:D824,4,FALSE)</f>
        <v> 0..1</v>
      </c>
      <c r="C144" s="26"/>
      <c r="D144" s="98" t="s">
        <v>719</v>
      </c>
      <c r="E144" s="205"/>
      <c r="F144" s="205"/>
      <c r="G144" s="291" t="s">
        <v>1912</v>
      </c>
      <c r="H144" s="292"/>
      <c r="I144" s="93" t="str">
        <f>IF(VLOOKUP($A144,'FE - Flux 2 - UBL'!$A144:$R1019,11,FALSE)=0,"",VLOOKUP($A144,'FE - Flux 2 - UBL'!$A144:$R1019,11,FALSE))</f>
        <v> TEXT</v>
      </c>
      <c r="J144" s="93">
        <f>IF(VLOOKUP($A144,'FE - Flux 2 - UBL'!$A144:$R1019,12,FALSE)=0,"",VLOOKUP($A144,'FE - Flux 2 - UBL'!$A144:$R1019,12,FALSE))</f>
        <v>99</v>
      </c>
      <c r="K144" s="91" t="str">
        <f>IF(VLOOKUP($A144,'FE - Flux 2 - UBL'!$A144:$R1019,13,FALSE)=0,"",VLOOKUP($A144,'FE - Flux 2 - UBL'!$A144:$R1019,13,FALSE))</f>
        <v/>
      </c>
      <c r="L144" s="93" t="str">
        <f>IF(VLOOKUP($A144,'FE - Flux 2 - UBL'!$A144:$R1019,14,FALSE)=0,"",VLOOKUP($A144,'FE - Flux 2 - UBL'!$A144:$R1019,14,FALSE))</f>
        <v/>
      </c>
      <c r="M144" s="108" t="str">
        <f>IF(VLOOKUP($A144,'FE - Flux 2 - UBL'!$A144:$R1019,15,FALSE)=0,"",VLOOKUP($A144,'FE - Flux 2 - UBL'!$A144:$R1019,15,FALSE))</f>
        <v> Name by which the payer is known, other than the payer's business name (also called Business Name).</v>
      </c>
      <c r="N144" s="92" t="str">
        <f>IF(VLOOKUP($A144,'FE - Flux 2 - UBL'!$A144:$R1019,16,FALSE)=0,"",VLOOKUP($A144,'FE - Flux 2 - UBL'!$A144:$R1019,16,FALSE))</f>
        <v> It can be used if it differs from the company name of the payer</v>
      </c>
      <c r="O144" s="91" t="str">
        <f>IF(VLOOKUP($A144,'FE - Flux 2 - UBL'!$A144:$T1019,17,FALSE)=0,"",VLOOKUP($A144,'FE - Flux 2 - UBL'!$A144:$T1019,17,FALSE))</f>
        <v/>
      </c>
      <c r="P144" s="91" t="str">
        <f>IF(VLOOKUP($A144,'FE - Flux 2 - UBL'!$A144:$T1019,18,FALSE)=0,"",VLOOKUP($A144,'FE - Flux 2 - UBL'!$A144:$T1019,18,FALSE))</f>
        <v/>
      </c>
      <c r="Q144" s="91" t="str">
        <f>IF(VLOOKUP($A144,'FE - Flux 2 - UBL'!$A144:$T1019,19,FALSE)=0,"",VLOOKUP($A144,'FE - Flux 2 - UBL'!$A144:$T1019,19,FALSE))</f>
        <v/>
      </c>
      <c r="R144" s="95" t="str">
        <f>IF(VLOOKUP($A144,'FE - Flux 2 - UBL'!$A144:$T1019,20,FALSE)=0,"",VLOOKUP($A144,'FE - Flux 2 - UBL'!$A144:$T1019,20,FALSE))</f>
        <v/>
      </c>
    </row>
    <row r="145" spans="1:18" ht="39" customHeight="1">
      <c r="A145" s="97" t="s">
        <v>723</v>
      </c>
      <c r="B145" s="91" t="str">
        <f>VLOOKUP(A145,'FE - Flux 2 - UBL'!A145:D825,4,FALSE)</f>
        <v> 0..n</v>
      </c>
      <c r="C145" s="26"/>
      <c r="D145" s="214" t="s">
        <v>724</v>
      </c>
      <c r="E145" s="205"/>
      <c r="F145" s="205"/>
      <c r="G145" s="291" t="s">
        <v>1913</v>
      </c>
      <c r="H145" s="292"/>
      <c r="I145" s="93" t="str">
        <f>IF(VLOOKUP($A145,'FE - Flux 2 - UBL'!$A145:$R1020,11,FALSE)=0,"",VLOOKUP($A145,'FE - Flux 2 - UBL'!$A145:$R1020,11,FALSE))</f>
        <v> IDENTIFIER</v>
      </c>
      <c r="J145" s="93">
        <f>IF(VLOOKUP($A145,'FE - Flux 2 - UBL'!$A145:$R1020,12,FALSE)=0,"",VLOOKUP($A145,'FE - Flux 2 - UBL'!$A145:$R1020,12,FALSE))</f>
        <v>100</v>
      </c>
      <c r="K145" s="91" t="str">
        <f>IF(VLOOKUP($A145,'FE - Flux 2 - UBL'!$A145:$R1020,13,FALSE)=0,"",VLOOKUP($A145,'FE - Flux 2 - UBL'!$A145:$R1020,13,FALSE))</f>
        <v/>
      </c>
      <c r="L145" s="93" t="str">
        <f>IF(VLOOKUP($A145,'FE - Flux 2 - UBL'!$A145:$R1020,14,FALSE)=0,"",VLOOKUP($A145,'FE - Flux 2 - UBL'!$A145:$R1020,14,FALSE))</f>
        <v/>
      </c>
      <c r="M145" s="108" t="str">
        <f>IF(VLOOKUP($A145,'FE - Flux 2 - UBL'!$A145:$R1020,15,FALSE)=0,"",VLOOKUP($A145,'FE - Flux 2 - UBL'!$A145:$R1020,15,FALSE))</f>
        <v> Payer Identification</v>
      </c>
      <c r="N145" s="92" t="str">
        <f>IF(VLOOKUP($A145,'FE - Flux 2 - UBL'!$A145:$R1020,16,FALSE)=0,"",VLOOKUP($A145,'FE - Flux 2 - UBL'!$A145:$R1020,16,FALSE))</f>
        <v/>
      </c>
      <c r="O145" s="91" t="str">
        <f>IF(VLOOKUP($A145,'FE - Flux 2 - UBL'!$A145:$T1020,17,FALSE)=0,"",VLOOKUP($A145,'FE - Flux 2 - UBL'!$A145:$T1020,17,FALSE))</f>
        <v> G1.74 G1.80</v>
      </c>
      <c r="P145" s="91" t="str">
        <f>IF(VLOOKUP($A145,'FE - Flux 2 - UBL'!$A145:$T1020,18,FALSE)=0,"",VLOOKUP($A145,'FE - Flux 2 - UBL'!$A145:$T1020,18,FALSE))</f>
        <v/>
      </c>
      <c r="Q145" s="91" t="str">
        <f>IF(VLOOKUP($A145,'FE - Flux 2 - UBL'!$A145:$T1020,19,FALSE)=0,"",VLOOKUP($A145,'FE - Flux 2 - UBL'!$A145:$T1020,19,FALSE))</f>
        <v/>
      </c>
      <c r="R145" s="95" t="str">
        <f>IF(VLOOKUP($A145,'FE - Flux 2 - UBL'!$A145:$T1020,20,FALSE)=0,"",VLOOKUP($A145,'FE - Flux 2 - UBL'!$A145:$T1020,20,FALSE))</f>
        <v/>
      </c>
    </row>
    <row r="146" spans="1:18" ht="39" customHeight="1">
      <c r="A146" s="223" t="s">
        <v>727</v>
      </c>
      <c r="B146" s="91" t="str">
        <f>VLOOKUP(A146,'FE - Flux 2 - UBL'!A146:D826,4,FALSE)</f>
        <v> 1..1</v>
      </c>
      <c r="C146" s="26"/>
      <c r="D146" s="37"/>
      <c r="E146" s="285" t="s">
        <v>215</v>
      </c>
      <c r="F146" s="287"/>
      <c r="G146" s="291" t="s">
        <v>1914</v>
      </c>
      <c r="H146" s="292"/>
      <c r="I146" s="93" t="str">
        <f>IF(VLOOKUP($A146,'FE - Flux 2 - UBL'!$A146:$R1021,11,FALSE)=0,"",VLOOKUP($A146,'FE - Flux 2 - UBL'!$A146:$R1021,11,FALSE))</f>
        <v> IDENTIFIER</v>
      </c>
      <c r="J146" s="93">
        <f>IF(VLOOKUP($A146,'FE - Flux 2 - UBL'!$A146:$R1021,12,FALSE)=0,"",VLOOKUP($A146,'FE - Flux 2 - UBL'!$A146:$R1021,12,FALSE))</f>
        <v>4</v>
      </c>
      <c r="K146" s="91" t="str">
        <f>IF(VLOOKUP($A146,'FE - Flux 2 - UBL'!$A146:$R1021,13,FALSE)=0,"",VLOOKUP($A146,'FE - Flux 2 - UBL'!$A146:$R1021,13,FALSE))</f>
        <v> ISO6523 (ICD)</v>
      </c>
      <c r="L146" s="93" t="str">
        <f>IF(VLOOKUP($A146,'FE - Flux 2 - UBL'!$A146:$R1021,14,FALSE)=0,"",VLOOKUP($A146,'FE - Flux 2 - UBL'!$A146:$R1021,14,FALSE))</f>
        <v> Value = 0009 for a SIRET</v>
      </c>
      <c r="M146" s="108" t="str">
        <f>IF(VLOOKUP($A146,'FE - Flux 2 - UBL'!$A146:$R1021,15,FALSE)=0,"",VLOOKUP($A146,'FE - Flux 2 - UBL'!$A146:$R1021,15,FALSE))</f>
        <v/>
      </c>
      <c r="N146" s="92" t="str">
        <f>IF(VLOOKUP($A146,'FE - Flux 2 - UBL'!$A146:$R1021,16,FALSE)=0,"",VLOOKUP($A146,'FE - Flux 2 - UBL'!$A146:$R1021,16,FALSE))</f>
        <v/>
      </c>
      <c r="O146" s="91" t="str">
        <f>IF(VLOOKUP($A146,'FE - Flux 2 - UBL'!$A146:$T1021,17,FALSE)=0,"",VLOOKUP($A146,'FE - Flux 2 - UBL'!$A146:$T1021,17,FALSE))</f>
        <v/>
      </c>
      <c r="P146" s="91" t="str">
        <f>IF(VLOOKUP($A146,'FE - Flux 2 - UBL'!$A146:$T1021,18,FALSE)=0,"",VLOOKUP($A146,'FE - Flux 2 - UBL'!$A146:$T1021,18,FALSE))</f>
        <v/>
      </c>
      <c r="Q146" s="91" t="str">
        <f>IF(VLOOKUP($A146,'FE - Flux 2 - UBL'!$A146:$T1021,19,FALSE)=0,"",VLOOKUP($A146,'FE - Flux 2 - UBL'!$A146:$T1021,19,FALSE))</f>
        <v/>
      </c>
      <c r="R146" s="95" t="str">
        <f>IF(VLOOKUP($A146,'FE - Flux 2 - UBL'!$A146:$T1021,20,FALSE)=0,"",VLOOKUP($A146,'FE - Flux 2 - UBL'!$A146:$T1021,20,FALSE))</f>
        <v/>
      </c>
    </row>
    <row r="147" spans="1:18" ht="39" customHeight="1">
      <c r="A147" s="97" t="s">
        <v>729</v>
      </c>
      <c r="B147" s="91" t="str">
        <f>VLOOKUP(A147,'FE - Flux 2 - UBL'!A147:D827,4,FALSE)</f>
        <v> 0..1</v>
      </c>
      <c r="C147" s="28"/>
      <c r="D147" s="214" t="s">
        <v>730</v>
      </c>
      <c r="E147" s="205"/>
      <c r="F147" s="205"/>
      <c r="G147" s="291" t="s">
        <v>1915</v>
      </c>
      <c r="H147" s="292"/>
      <c r="I147" s="93" t="str">
        <f>IF(VLOOKUP($A147,'FE - Flux 2 - UBL'!$A147:$R1022,11,FALSE)=0,"",VLOOKUP($A147,'FE - Flux 2 - UBL'!$A147:$R1022,11,FALSE))</f>
        <v> IDENTIFIER</v>
      </c>
      <c r="J147" s="93">
        <f>IF(VLOOKUP($A147,'FE - Flux 2 - UBL'!$A147:$R1022,12,FALSE)=0,"",VLOOKUP($A147,'FE - Flux 2 - UBL'!$A147:$R1022,12,FALSE))</f>
        <v>9</v>
      </c>
      <c r="K147" s="91" t="str">
        <f>IF(VLOOKUP($A147,'FE - Flux 2 - UBL'!$A147:$R1022,13,FALSE)=0,"",VLOOKUP($A147,'FE - Flux 2 - UBL'!$A147:$R1022,13,FALSE))</f>
        <v/>
      </c>
      <c r="L147" s="93" t="str">
        <f>IF(VLOOKUP($A147,'FE - Flux 2 - UBL'!$A147:$R1022,14,FALSE)=0,"",VLOOKUP($A147,'FE - Flux 2 - UBL'!$A147:$R1022,14,FALSE))</f>
        <v/>
      </c>
      <c r="M147" s="108" t="str">
        <f>IF(VLOOKUP($A147,'FE - Flux 2 - UBL'!$A147:$R1022,15,FALSE)=0,"",VLOOKUP($A147,'FE - Flux 2 - UBL'!$A147:$R1022,15,FALSE))</f>
        <v>Identifier issued by an official registration body, which identifies the payer as a legal entity or legal entity.</v>
      </c>
      <c r="N147" s="92" t="str">
        <f>IF(VLOOKUP($A147,'FE - Flux 2 - UBL'!$A147:$R1022,16,FALSE)=0,"",VLOOKUP($A147,'FE - Flux 2 - UBL'!$A147:$R1022,16,FALSE))</f>
        <v> If no identification diagram is specified, it should be known to the Buyer and the Seller.</v>
      </c>
      <c r="O147" s="91" t="str">
        <f>IF(VLOOKUP($A147,'FE - Flux 2 - UBL'!$A147:$T1022,17,FALSE)=0,"",VLOOKUP($A147,'FE - Flux 2 - UBL'!$A147:$T1022,17,FALSE))</f>
        <v> G1.75</v>
      </c>
      <c r="P147" s="91" t="str">
        <f>IF(VLOOKUP($A147,'FE - Flux 2 - UBL'!$A147:$T1022,18,FALSE)=0,"",VLOOKUP($A147,'FE - Flux 2 - UBL'!$A147:$T1022,18,FALSE))</f>
        <v/>
      </c>
      <c r="Q147" s="91" t="str">
        <f>IF(VLOOKUP($A147,'FE - Flux 2 - UBL'!$A147:$T1022,19,FALSE)=0,"",VLOOKUP($A147,'FE - Flux 2 - UBL'!$A147:$T1022,19,FALSE))</f>
        <v/>
      </c>
      <c r="R147" s="95" t="str">
        <f>IF(VLOOKUP($A147,'FE - Flux 2 - UBL'!$A147:$T1022,20,FALSE)=0,"",VLOOKUP($A147,'FE - Flux 2 - UBL'!$A147:$T1022,20,FALSE))</f>
        <v/>
      </c>
    </row>
    <row r="148" spans="1:18" ht="39" customHeight="1">
      <c r="A148" s="223" t="s">
        <v>734</v>
      </c>
      <c r="B148" s="91" t="str">
        <f>VLOOKUP(A148,'FE - Flux 2 - UBL'!A148:D828,4,FALSE)</f>
        <v> 1..1</v>
      </c>
      <c r="C148" s="26"/>
      <c r="D148" s="37"/>
      <c r="E148" s="285" t="s">
        <v>215</v>
      </c>
      <c r="F148" s="287"/>
      <c r="G148" s="291" t="s">
        <v>1916</v>
      </c>
      <c r="H148" s="292"/>
      <c r="I148" s="93" t="str">
        <f>IF(VLOOKUP($A148,'FE - Flux 2 - UBL'!$A148:$R1023,11,FALSE)=0,"",VLOOKUP($A148,'FE - Flux 2 - UBL'!$A148:$R1023,11,FALSE))</f>
        <v> IDENTIFIER</v>
      </c>
      <c r="J148" s="93">
        <f>IF(VLOOKUP($A148,'FE - Flux 2 - UBL'!$A148:$R1023,12,FALSE)=0,"",VLOOKUP($A148,'FE - Flux 2 - UBL'!$A148:$R1023,12,FALSE))</f>
        <v>4</v>
      </c>
      <c r="K148" s="91" t="str">
        <f>IF(VLOOKUP($A148,'FE - Flux 2 - UBL'!$A148:$R1023,13,FALSE)=0,"",VLOOKUP($A148,'FE - Flux 2 - UBL'!$A148:$R1023,13,FALSE))</f>
        <v> ISO6523 (ICD)</v>
      </c>
      <c r="L148" s="93" t="str">
        <f>IF(VLOOKUP($A148,'FE - Flux 2 - UBL'!$A148:$R1023,14,FALSE)=0,"",VLOOKUP($A148,'FE - Flux 2 - UBL'!$A148:$R1023,14,FALSE))</f>
        <v> Value = 0002 for a SIREN</v>
      </c>
      <c r="M148" s="108" t="str">
        <f>IF(VLOOKUP($A148,'FE - Flux 2 - UBL'!$A148:$R1023,15,FALSE)=0,"",VLOOKUP($A148,'FE - Flux 2 - UBL'!$A148:$R1023,15,FALSE))</f>
        <v/>
      </c>
      <c r="N148" s="92" t="str">
        <f>IF(VLOOKUP($A148,'FE - Flux 2 - UBL'!$A148:$R1023,16,FALSE)=0,"",VLOOKUP($A148,'FE - Flux 2 - UBL'!$A148:$R1023,16,FALSE))</f>
        <v/>
      </c>
      <c r="O148" s="91" t="str">
        <f>IF(VLOOKUP($A148,'FE - Flux 2 - UBL'!$A148:$T1023,17,FALSE)=0,"",VLOOKUP($A148,'FE - Flux 2 - UBL'!$A148:$T1023,17,FALSE))</f>
        <v/>
      </c>
      <c r="P148" s="91" t="str">
        <f>IF(VLOOKUP($A148,'FE - Flux 2 - UBL'!$A148:$T1023,18,FALSE)=0,"",VLOOKUP($A148,'FE - Flux 2 - UBL'!$A148:$T1023,18,FALSE))</f>
        <v/>
      </c>
      <c r="Q148" s="91" t="str">
        <f>IF(VLOOKUP($A148,'FE - Flux 2 - UBL'!$A148:$T1023,19,FALSE)=0,"",VLOOKUP($A148,'FE - Flux 2 - UBL'!$A148:$T1023,19,FALSE))</f>
        <v/>
      </c>
      <c r="R148" s="95" t="str">
        <f>IF(VLOOKUP($A148,'FE - Flux 2 - UBL'!$A148:$T1023,20,FALSE)=0,"",VLOOKUP($A148,'FE - Flux 2 - UBL'!$A148:$T1023,20,FALSE))</f>
        <v/>
      </c>
    </row>
    <row r="149" spans="1:18" ht="56">
      <c r="A149" s="97" t="s">
        <v>736</v>
      </c>
      <c r="B149" s="91" t="str">
        <f>VLOOKUP(A149,'FE - Flux 2 - UBL'!A149:D829,4,FALSE)</f>
        <v> 0..1</v>
      </c>
      <c r="C149" s="26"/>
      <c r="D149" s="137" t="s">
        <v>737</v>
      </c>
      <c r="E149" s="133"/>
      <c r="F149" s="133"/>
      <c r="G149" s="291" t="s">
        <v>1917</v>
      </c>
      <c r="H149" s="292"/>
      <c r="I149" s="93" t="str">
        <f>IF(VLOOKUP($A149,'FE - Flux 2 - UBL'!$A149:$R1024,11,FALSE)=0,"",VLOOKUP($A149,'FE - Flux 2 - UBL'!$A149:$R1024,11,FALSE))</f>
        <v> IDENTIFIER</v>
      </c>
      <c r="J149" s="93">
        <f>IF(VLOOKUP($A149,'FE - Flux 2 - UBL'!$A149:$R1024,12,FALSE)=0,"",VLOOKUP($A149,'FE - Flux 2 - UBL'!$A149:$R1024,12,FALSE))</f>
        <v>15</v>
      </c>
      <c r="K149" s="91" t="str">
        <f>IF(VLOOKUP($A149,'FE - Flux 2 - UBL'!$A149:$R1024,13,FALSE)=0,"",VLOOKUP($A149,'FE - Flux 2 - UBL'!$A149:$R1024,13,FALSE))</f>
        <v/>
      </c>
      <c r="L149" s="93" t="str">
        <f>IF(VLOOKUP($A149,'FE - Flux 2 - UBL'!$A149:$R1024,14,FALSE)=0,"",VLOOKUP($A149,'FE - Flux 2 - UBL'!$A149:$R1024,14,FALSE))</f>
        <v/>
      </c>
      <c r="M149" s="108" t="str">
        <f>IF(VLOOKUP($A149,'FE - Flux 2 - UBL'!$A149:$R1024,15,FALSE)=0,"",VLOOKUP($A149,'FE - Flux 2 - UBL'!$A149:$R1024,15,FALSE))</f>
        <v> Payer's VAT identifier (also called Payer's VAT identification number).</v>
      </c>
      <c r="N149" s="92" t="str">
        <f>IF(VLOOKUP($A149,'FE - Flux 2 - UBL'!$A149:$R1024,16,FALSE)=0,"",VLOOKUP($A149,'FE - Flux 2 - UBL'!$A149:$R1024,16,FALSE))</f>
        <v> According to Article 215 of Council Directive 2006/112/EC [2], the individual VAT identification number includes a prefix in accordance with ISO 3166-1 alpha-2 to identify the Member State by which it was awarded. However, Greece is allowed to use the prefix "EL".</v>
      </c>
      <c r="O149" s="91" t="str">
        <f>IF(VLOOKUP($A149,'FE - Flux 2 - UBL'!$A149:$T1024,17,FALSE)=0,"",VLOOKUP($A149,'FE - Flux 2 - UBL'!$A149:$T1024,17,FALSE))</f>
        <v> G6.17</v>
      </c>
      <c r="P149" s="91" t="str">
        <f>IF(VLOOKUP($A149,'FE - Flux 2 - UBL'!$A149:$T1024,18,FALSE)=0,"",VLOOKUP($A149,'FE - Flux 2 - UBL'!$A149:$T1024,18,FALSE))</f>
        <v/>
      </c>
      <c r="Q149" s="91" t="str">
        <f>IF(VLOOKUP($A149,'FE - Flux 2 - UBL'!$A149:$T1024,19,FALSE)=0,"",VLOOKUP($A149,'FE - Flux 2 - UBL'!$A149:$T1024,19,FALSE))</f>
        <v/>
      </c>
      <c r="R149" s="95" t="str">
        <f>IF(VLOOKUP($A149,'FE - Flux 2 - UBL'!$A149:$T1024,20,FALSE)=0,"",VLOOKUP($A149,'FE - Flux 2 - UBL'!$A149:$T1024,20,FALSE))</f>
        <v/>
      </c>
    </row>
    <row r="150" spans="1:18" ht="30.75" customHeight="1">
      <c r="A150" s="223" t="s">
        <v>741</v>
      </c>
      <c r="B150" s="91" t="str">
        <f>VLOOKUP(A150,'FE - Flux 2 - UBL'!A150:D830,4,FALSE)</f>
        <v> 1..1</v>
      </c>
      <c r="C150" s="26"/>
      <c r="D150" s="37"/>
      <c r="E150" s="285" t="s">
        <v>1918</v>
      </c>
      <c r="F150" s="287"/>
      <c r="G150" s="291" t="s">
        <v>1919</v>
      </c>
      <c r="H150" s="292"/>
      <c r="I150" s="93" t="str">
        <f>IF(VLOOKUP($A150,'FE - Flux 2 - UBL'!$A150:$R1025,11,FALSE)=0,"",VLOOKUP($A150,'FE - Flux 2 - UBL'!$A150:$R1025,11,FALSE))</f>
        <v> CODED</v>
      </c>
      <c r="J150" s="93">
        <f>IF(VLOOKUP($A150,'FE - Flux 2 - UBL'!$A150:$R1025,12,FALSE)=0,"",VLOOKUP($A150,'FE - Flux 2 - UBL'!$A150:$R1025,12,FALSE))</f>
        <v>3</v>
      </c>
      <c r="K150" s="91" t="str">
        <f>IF(VLOOKUP($A150,'FE - Flux 2 - UBL'!$A150:$R1025,13,FALSE)=0,"",VLOOKUP($A150,'FE - Flux 2 - UBL'!$A150:$R1025,13,FALSE))</f>
        <v> Value = VAT (UBL) Value = VA (CII)</v>
      </c>
      <c r="L150" s="93" t="str">
        <f>IF(VLOOKUP($A150,'FE - Flux 2 - UBL'!$A150:$R1025,14,FALSE)=0,"",VLOOKUP($A150,'FE - Flux 2 - UBL'!$A150:$R1025,14,FALSE))</f>
        <v/>
      </c>
      <c r="M150" s="108" t="str">
        <f>IF(VLOOKUP($A150,'FE - Flux 2 - UBL'!$A150:$R1025,15,FALSE)=0,"",VLOOKUP($A150,'FE - Flux 2 - UBL'!$A150:$R1025,15,FALSE))</f>
        <v/>
      </c>
      <c r="N150" s="92" t="str">
        <f>IF(VLOOKUP($A150,'FE - Flux 2 - UBL'!$A150:$R1025,16,FALSE)=0,"",VLOOKUP($A150,'FE - Flux 2 - UBL'!$A150:$R1025,16,FALSE))</f>
        <v/>
      </c>
      <c r="O150" s="91" t="str">
        <f>IF(VLOOKUP($A150,'FE - Flux 2 - UBL'!$A150:$T1025,17,FALSE)=0,"",VLOOKUP($A150,'FE - Flux 2 - UBL'!$A150:$T1025,17,FALSE))</f>
        <v/>
      </c>
      <c r="P150" s="91" t="str">
        <f>IF(VLOOKUP($A150,'FE - Flux 2 - UBL'!$A150:$T1025,18,FALSE)=0,"",VLOOKUP($A150,'FE - Flux 2 - UBL'!$A150:$T1025,18,FALSE))</f>
        <v/>
      </c>
      <c r="Q150" s="91" t="str">
        <f>IF(VLOOKUP($A150,'FE - Flux 2 - UBL'!$A150:$T1025,19,FALSE)=0,"",VLOOKUP($A150,'FE - Flux 2 - UBL'!$A150:$T1025,19,FALSE))</f>
        <v/>
      </c>
      <c r="R150" s="95" t="str">
        <f>IF(VLOOKUP($A150,'FE - Flux 2 - UBL'!$A150:$T1025,20,FALSE)=0,"",VLOOKUP($A150,'FE - Flux 2 - UBL'!$A150:$T1025,20,FALSE))</f>
        <v/>
      </c>
    </row>
    <row r="151" spans="1:18" ht="30.75" customHeight="1">
      <c r="A151" s="97" t="s">
        <v>744</v>
      </c>
      <c r="B151" s="91" t="str">
        <f>VLOOKUP(A151,'FE - Flux 2 - UBL'!A151:D831,4,FALSE)</f>
        <v>0..1</v>
      </c>
      <c r="C151" s="26"/>
      <c r="D151" s="137" t="s">
        <v>745</v>
      </c>
      <c r="E151" s="99"/>
      <c r="F151" s="133"/>
      <c r="G151" s="291" t="s">
        <v>1920</v>
      </c>
      <c r="H151" s="292"/>
      <c r="I151" s="93" t="str">
        <f>IF(VLOOKUP($A151,'FE - Flux 2 - UBL'!$A151:$R1026,11,FALSE)=0,"",VLOOKUP($A151,'FE - Flux 2 - UBL'!$A151:$R1026,11,FALSE))</f>
        <v> IDENTIFIER</v>
      </c>
      <c r="J151" s="93">
        <f>IF(VLOOKUP($A151,'FE - Flux 2 - UBL'!$A151:$R1026,12,FALSE)=0,"",VLOOKUP($A151,'FE - Flux 2 - UBL'!$A151:$R1026,12,FALSE))</f>
        <v>50</v>
      </c>
      <c r="K151" s="91" t="str">
        <f>IF(VLOOKUP($A151,'FE - Flux 2 - UBL'!$A151:$R1026,13,FALSE)=0,"",VLOOKUP($A151,'FE - Flux 2 - UBL'!$A151:$R1026,13,FALSE))</f>
        <v/>
      </c>
      <c r="L151" s="93" t="str">
        <f>IF(VLOOKUP($A151,'FE - Flux 2 - UBL'!$A151:$R1026,14,FALSE)=0,"",VLOOKUP($A151,'FE - Flux 2 - UBL'!$A151:$R1026,14,FALSE))</f>
        <v/>
      </c>
      <c r="M151" s="108" t="str">
        <f>IF(VLOOKUP($A151,'FE - Flux 2 - UBL'!$A151:$R1026,15,FALSE)=0,"",VLOOKUP($A151,'FE - Flux 2 - UBL'!$A151:$R1026,15,FALSE))</f>
        <v> Identifies the payer's email address to which a business document can be sent.</v>
      </c>
      <c r="N151" s="92" t="str">
        <f>IF(VLOOKUP($A151,'FE - Flux 2 - UBL'!$A151:$R1026,16,FALSE)=0,"",VLOOKUP($A151,'FE - Flux 2 - UBL'!$A151:$R1026,16,FALSE))</f>
        <v/>
      </c>
      <c r="O151" s="91" t="str">
        <f>IF(VLOOKUP($A151,'FE - Flux 2 - UBL'!$A151:$T1026,17,FALSE)=0,"",VLOOKUP($A151,'FE - Flux 2 - UBL'!$A151:$T1026,17,FALSE))</f>
        <v/>
      </c>
      <c r="P151" s="91" t="str">
        <f>IF(VLOOKUP($A151,'FE - Flux 2 - UBL'!$A151:$T1026,18,FALSE)=0,"",VLOOKUP($A151,'FE - Flux 2 - UBL'!$A151:$T1026,18,FALSE))</f>
        <v/>
      </c>
      <c r="Q151" s="91" t="str">
        <f>IF(VLOOKUP($A151,'FE - Flux 2 - UBL'!$A151:$T1026,19,FALSE)=0,"",VLOOKUP($A151,'FE - Flux 2 - UBL'!$A151:$T1026,19,FALSE))</f>
        <v/>
      </c>
      <c r="R151" s="95" t="str">
        <f>IF(VLOOKUP($A151,'FE - Flux 2 - UBL'!$A151:$T1026,20,FALSE)=0,"",VLOOKUP($A151,'FE - Flux 2 - UBL'!$A151:$T1026,20,FALSE))</f>
        <v/>
      </c>
    </row>
    <row r="152" spans="1:18" ht="30.75" customHeight="1">
      <c r="A152" s="223" t="s">
        <v>748</v>
      </c>
      <c r="B152" s="91" t="str">
        <f>VLOOKUP(A152,'FE - Flux 2 - UBL'!A152:D832,4,FALSE)</f>
        <v> 1..1</v>
      </c>
      <c r="C152" s="26"/>
      <c r="D152" s="37"/>
      <c r="E152" s="285" t="s">
        <v>749</v>
      </c>
      <c r="F152" s="287"/>
      <c r="G152" s="291" t="s">
        <v>1921</v>
      </c>
      <c r="H152" s="292"/>
      <c r="I152" s="93" t="str">
        <f>IF(VLOOKUP($A152,'FE - Flux 2 - UBL'!$A152:$R1027,11,FALSE)=0,"",VLOOKUP($A152,'FE - Flux 2 - UBL'!$A152:$R1027,11,FALSE))</f>
        <v> IDENTIFIER</v>
      </c>
      <c r="J152" s="93">
        <f>IF(VLOOKUP($A152,'FE - Flux 2 - UBL'!$A152:$R1027,12,FALSE)=0,"",VLOOKUP($A152,'FE - Flux 2 - UBL'!$A152:$R1027,12,FALSE))</f>
        <v>4</v>
      </c>
      <c r="K152" s="91" t="str">
        <f>IF(VLOOKUP($A152,'FE - Flux 2 - UBL'!$A152:$R1027,13,FALSE)=0,"",VLOOKUP($A152,'FE - Flux 2 - UBL'!$A152:$R1027,13,FALSE))</f>
        <v> Value = VAT (UBL) Value = VA (CII) ISO6523 (ICD)</v>
      </c>
      <c r="L152" s="93" t="str">
        <f>IF(VLOOKUP($A152,'FE - Flux 2 - UBL'!$A152:$R1027,14,FALSE)=0,"",VLOOKUP($A152,'FE - Flux 2 - UBL'!$A152:$R1027,14,FALSE))</f>
        <v/>
      </c>
      <c r="M152" s="108" t="str">
        <f>IF(VLOOKUP($A152,'FE - Flux 2 - UBL'!$A152:$R1027,15,FALSE)=0,"",VLOOKUP($A152,'FE - Flux 2 - UBL'!$A152:$R1027,15,FALSE))</f>
        <v/>
      </c>
      <c r="N152" s="92" t="str">
        <f>IF(VLOOKUP($A152,'FE - Flux 2 - UBL'!$A152:$R1027,16,FALSE)=0,"",VLOOKUP($A152,'FE - Flux 2 - UBL'!$A152:$R1027,16,FALSE))</f>
        <v/>
      </c>
      <c r="O152" s="91" t="str">
        <f>IF(VLOOKUP($A152,'FE - Flux 2 - UBL'!$A152:$T1027,17,FALSE)=0,"",VLOOKUP($A152,'FE - Flux 2 - UBL'!$A152:$T1027,17,FALSE))</f>
        <v> G6.19</v>
      </c>
      <c r="P152" s="91" t="str">
        <f>IF(VLOOKUP($A152,'FE - Flux 2 - UBL'!$A152:$T1027,18,FALSE)=0,"",VLOOKUP($A152,'FE - Flux 2 - UBL'!$A152:$T1027,18,FALSE))</f>
        <v/>
      </c>
      <c r="Q152" s="91" t="str">
        <f>IF(VLOOKUP($A152,'FE - Flux 2 - UBL'!$A152:$T1027,19,FALSE)=0,"",VLOOKUP($A152,'FE - Flux 2 - UBL'!$A152:$T1027,19,FALSE))</f>
        <v/>
      </c>
      <c r="R152" s="95" t="str">
        <f>IF(VLOOKUP($A152,'FE - Flux 2 - UBL'!$A152:$T1027,20,FALSE)=0,"",VLOOKUP($A152,'FE - Flux 2 - UBL'!$A152:$T1027,20,FALSE))</f>
        <v/>
      </c>
    </row>
    <row r="153" spans="1:18" ht="30.75" customHeight="1">
      <c r="A153" s="97" t="s">
        <v>752</v>
      </c>
      <c r="B153" s="91" t="str">
        <f>VLOOKUP(A153,'FE - Flux 2 - UBL'!A153:D833,4,FALSE)</f>
        <v> 0..1</v>
      </c>
      <c r="C153" s="26"/>
      <c r="D153" s="137" t="s">
        <v>753</v>
      </c>
      <c r="E153" s="133"/>
      <c r="F153" s="133"/>
      <c r="G153" s="291" t="s">
        <v>1922</v>
      </c>
      <c r="H153" s="292"/>
      <c r="I153" s="93" t="str">
        <f>IF(VLOOKUP($A153,'FE - Flux 2 - UBL'!$A153:$R1028,11,FALSE)=0,"",VLOOKUP($A153,'FE - Flux 2 - UBL'!$A153:$R1028,11,FALSE))</f>
        <v/>
      </c>
      <c r="J153" s="93" t="str">
        <f>IF(VLOOKUP($A153,'FE - Flux 2 - UBL'!$A153:$R1028,12,FALSE)=0,"",VLOOKUP($A153,'FE - Flux 2 - UBL'!$A153:$R1028,12,FALSE))</f>
        <v/>
      </c>
      <c r="K153" s="91" t="str">
        <f>IF(VLOOKUP($A153,'FE - Flux 2 - UBL'!$A153:$R1028,13,FALSE)=0,"",VLOOKUP($A153,'FE - Flux 2 - UBL'!$A153:$R1028,13,FALSE))</f>
        <v/>
      </c>
      <c r="L153" s="93" t="str">
        <f>IF(VLOOKUP($A153,'FE - Flux 2 - UBL'!$A153:$R1028,14,FALSE)=0,"",VLOOKUP($A153,'FE - Flux 2 - UBL'!$A153:$R1028,14,FALSE))</f>
        <v/>
      </c>
      <c r="M153" s="108" t="str">
        <f>IF(VLOOKUP($A153,'FE - Flux 2 - UBL'!$A153:$R1028,15,FALSE)=0,"",VLOOKUP($A153,'FE - Flux 2 - UBL'!$A153:$R1028,15,FALSE))</f>
        <v/>
      </c>
      <c r="N153" s="92" t="str">
        <f>IF(VLOOKUP($A153,'FE - Flux 2 - UBL'!$A153:$R1028,16,FALSE)=0,"",VLOOKUP($A153,'FE - Flux 2 - UBL'!$A153:$R1028,16,FALSE))</f>
        <v/>
      </c>
      <c r="O153" s="91" t="str">
        <f>IF(VLOOKUP($A153,'FE - Flux 2 - UBL'!$A153:$T1028,17,FALSE)=0,"",VLOOKUP($A153,'FE - Flux 2 - UBL'!$A153:$T1028,17,FALSE))</f>
        <v/>
      </c>
      <c r="P153" s="91" t="str">
        <f>IF(VLOOKUP($A153,'FE - Flux 2 - UBL'!$A153:$T1028,18,FALSE)=0,"",VLOOKUP($A153,'FE - Flux 2 - UBL'!$A153:$T1028,18,FALSE))</f>
        <v/>
      </c>
      <c r="Q153" s="91" t="str">
        <f>IF(VLOOKUP($A153,'FE - Flux 2 - UBL'!$A153:$T1028,19,FALSE)=0,"",VLOOKUP($A153,'FE - Flux 2 - UBL'!$A153:$T1028,19,FALSE))</f>
        <v/>
      </c>
      <c r="R153" s="95" t="str">
        <f>IF(VLOOKUP($A153,'FE - Flux 2 - UBL'!$A153:$T1028,20,FALSE)=0,"",VLOOKUP($A153,'FE - Flux 2 - UBL'!$A153:$T1028,20,FALSE))</f>
        <v/>
      </c>
    </row>
    <row r="154" spans="1:18" ht="30.75" customHeight="1">
      <c r="A154" s="223" t="s">
        <v>755</v>
      </c>
      <c r="B154" s="91" t="str">
        <f>VLOOKUP(A154,'FE - Flux 2 - UBL'!A154:D834,4,FALSE)</f>
        <v> 0..1</v>
      </c>
      <c r="C154" s="26"/>
      <c r="D154" s="34"/>
      <c r="E154" s="285" t="s">
        <v>756</v>
      </c>
      <c r="F154" s="287"/>
      <c r="G154" s="291" t="s">
        <v>1923</v>
      </c>
      <c r="H154" s="292"/>
      <c r="I154" s="93" t="str">
        <f>IF(VLOOKUP($A154,'FE - Flux 2 - UBL'!$A154:$R1029,11,FALSE)=0,"",VLOOKUP($A154,'FE - Flux 2 - UBL'!$A154:$R1029,11,FALSE))</f>
        <v> TEXT</v>
      </c>
      <c r="J154" s="93">
        <f>IF(VLOOKUP($A154,'FE - Flux 2 - UBL'!$A154:$R1029,12,FALSE)=0,"",VLOOKUP($A154,'FE - Flux 2 - UBL'!$A154:$R1029,12,FALSE))</f>
        <v>255</v>
      </c>
      <c r="K154" s="91" t="str">
        <f>IF(VLOOKUP($A154,'FE - Flux 2 - UBL'!$A154:$R1029,13,FALSE)=0,"",VLOOKUP($A154,'FE - Flux 2 - UBL'!$A154:$R1029,13,FALSE))</f>
        <v/>
      </c>
      <c r="L154" s="93" t="str">
        <f>IF(VLOOKUP($A154,'FE - Flux 2 - UBL'!$A154:$R1029,14,FALSE)=0,"",VLOOKUP($A154,'FE - Flux 2 - UBL'!$A154:$R1029,14,FALSE))</f>
        <v/>
      </c>
      <c r="M154" s="108" t="str">
        <f>IF(VLOOKUP($A154,'FE - Flux 2 - UBL'!$A154:$R1029,15,FALSE)=0,"",VLOOKUP($A154,'FE - Flux 2 - UBL'!$A154:$R1029,15,FALSE))</f>
        <v> Main line of an address.</v>
      </c>
      <c r="N154" s="92" t="str">
        <f>IF(VLOOKUP($A154,'FE - Flux 2 - UBL'!$A154:$R1029,16,FALSE)=0,"",VLOOKUP($A154,'FE - Flux 2 - UBL'!$A154:$R1029,16,FALSE))</f>
        <v> Usually the name and number of the street or post office box.</v>
      </c>
      <c r="O154" s="91" t="str">
        <f>IF(VLOOKUP($A154,'FE - Flux 2 - UBL'!$A154:$T1029,17,FALSE)=0,"",VLOOKUP($A154,'FE - Flux 2 - UBL'!$A154:$T1029,17,FALSE))</f>
        <v/>
      </c>
      <c r="P154" s="91" t="str">
        <f>IF(VLOOKUP($A154,'FE - Flux 2 - UBL'!$A154:$T1029,18,FALSE)=0,"",VLOOKUP($A154,'FE - Flux 2 - UBL'!$A154:$T1029,18,FALSE))</f>
        <v/>
      </c>
      <c r="Q154" s="91" t="str">
        <f>IF(VLOOKUP($A154,'FE - Flux 2 - UBL'!$A154:$T1029,19,FALSE)=0,"",VLOOKUP($A154,'FE - Flux 2 - UBL'!$A154:$T1029,19,FALSE))</f>
        <v/>
      </c>
      <c r="R154" s="95" t="str">
        <f>IF(VLOOKUP($A154,'FE - Flux 2 - UBL'!$A154:$T1029,20,FALSE)=0,"",VLOOKUP($A154,'FE - Flux 2 - UBL'!$A154:$T1029,20,FALSE))</f>
        <v/>
      </c>
    </row>
    <row r="155" spans="1:18" ht="30.75" customHeight="1">
      <c r="A155" s="223" t="s">
        <v>758</v>
      </c>
      <c r="B155" s="91" t="str">
        <f>VLOOKUP(A155,'FE - Flux 2 - UBL'!A155:D835,4,FALSE)</f>
        <v> 0..1</v>
      </c>
      <c r="C155" s="26"/>
      <c r="D155" s="34"/>
      <c r="E155" s="285" t="s">
        <v>759</v>
      </c>
      <c r="F155" s="287"/>
      <c r="G155" s="291" t="s">
        <v>1924</v>
      </c>
      <c r="H155" s="292"/>
      <c r="I155" s="93" t="str">
        <f>IF(VLOOKUP($A155,'FE - Flux 2 - UBL'!$A155:$R1030,11,FALSE)=0,"",VLOOKUP($A155,'FE - Flux 2 - UBL'!$A155:$R1030,11,FALSE))</f>
        <v> TEXT</v>
      </c>
      <c r="J155" s="93">
        <f>IF(VLOOKUP($A155,'FE - Flux 2 - UBL'!$A155:$R1030,12,FALSE)=0,"",VLOOKUP($A155,'FE - Flux 2 - UBL'!$A155:$R1030,12,FALSE))</f>
        <v>255</v>
      </c>
      <c r="K155" s="91" t="str">
        <f>IF(VLOOKUP($A155,'FE - Flux 2 - UBL'!$A155:$R1030,13,FALSE)=0,"",VLOOKUP($A155,'FE - Flux 2 - UBL'!$A155:$R1030,13,FALSE))</f>
        <v/>
      </c>
      <c r="L155" s="93" t="str">
        <f>IF(VLOOKUP($A155,'FE - Flux 2 - UBL'!$A155:$R1030,14,FALSE)=0,"",VLOOKUP($A155,'FE - Flux 2 - UBL'!$A155:$R1030,14,FALSE))</f>
        <v/>
      </c>
      <c r="M155" s="108" t="str">
        <f>IF(VLOOKUP($A155,'FE - Flux 2 - UBL'!$A155:$R1030,15,FALSE)=0,"",VLOOKUP($A155,'FE - Flux 2 - UBL'!$A155:$R1030,15,FALSE))</f>
        <v> Additional line of an address, which can be used to provide details and supplement the main line.</v>
      </c>
      <c r="N155" s="92" t="str">
        <f>IF(VLOOKUP($A155,'FE - Flux 2 - UBL'!$A155:$R1030,16,FALSE)=0,"",VLOOKUP($A155,'FE - Flux 2 - UBL'!$A155:$R1030,16,FALSE))</f>
        <v/>
      </c>
      <c r="O155" s="91" t="str">
        <f>IF(VLOOKUP($A155,'FE - Flux 2 - UBL'!$A155:$T1030,17,FALSE)=0,"",VLOOKUP($A155,'FE - Flux 2 - UBL'!$A155:$T1030,17,FALSE))</f>
        <v/>
      </c>
      <c r="P155" s="91" t="str">
        <f>IF(VLOOKUP($A155,'FE - Flux 2 - UBL'!$A155:$T1030,18,FALSE)=0,"",VLOOKUP($A155,'FE - Flux 2 - UBL'!$A155:$T1030,18,FALSE))</f>
        <v/>
      </c>
      <c r="Q155" s="91" t="str">
        <f>IF(VLOOKUP($A155,'FE - Flux 2 - UBL'!$A155:$T1030,19,FALSE)=0,"",VLOOKUP($A155,'FE - Flux 2 - UBL'!$A155:$T1030,19,FALSE))</f>
        <v/>
      </c>
      <c r="R155" s="95" t="str">
        <f>IF(VLOOKUP($A155,'FE - Flux 2 - UBL'!$A155:$T1030,20,FALSE)=0,"",VLOOKUP($A155,'FE - Flux 2 - UBL'!$A155:$T1030,20,FALSE))</f>
        <v/>
      </c>
    </row>
    <row r="156" spans="1:18" ht="30.75" customHeight="1">
      <c r="A156" s="223" t="s">
        <v>761</v>
      </c>
      <c r="B156" s="91" t="str">
        <f>VLOOKUP(A156,'FE - Flux 2 - UBL'!A156:D836,4,FALSE)</f>
        <v> 0..1</v>
      </c>
      <c r="C156" s="26"/>
      <c r="D156" s="34"/>
      <c r="E156" s="285" t="s">
        <v>762</v>
      </c>
      <c r="F156" s="287"/>
      <c r="G156" s="291" t="s">
        <v>1925</v>
      </c>
      <c r="H156" s="292"/>
      <c r="I156" s="93" t="str">
        <f>IF(VLOOKUP($A156,'FE - Flux 2 - UBL'!$A156:$R1031,11,FALSE)=0,"",VLOOKUP($A156,'FE - Flux 2 - UBL'!$A156:$R1031,11,FALSE))</f>
        <v> TEXT</v>
      </c>
      <c r="J156" s="93">
        <f>IF(VLOOKUP($A156,'FE - Flux 2 - UBL'!$A156:$R1031,12,FALSE)=0,"",VLOOKUP($A156,'FE - Flux 2 - UBL'!$A156:$R1031,12,FALSE))</f>
        <v>255</v>
      </c>
      <c r="K156" s="91" t="str">
        <f>IF(VLOOKUP($A156,'FE - Flux 2 - UBL'!$A156:$R1031,13,FALSE)=0,"",VLOOKUP($A156,'FE - Flux 2 - UBL'!$A156:$R1031,13,FALSE))</f>
        <v/>
      </c>
      <c r="L156" s="93" t="str">
        <f>IF(VLOOKUP($A156,'FE - Flux 2 - UBL'!$A156:$R1031,14,FALSE)=0,"",VLOOKUP($A156,'FE - Flux 2 - UBL'!$A156:$R1031,14,FALSE))</f>
        <v/>
      </c>
      <c r="M156" s="108" t="str">
        <f>IF(VLOOKUP($A156,'FE - Flux 2 - UBL'!$A156:$R1031,15,FALSE)=0,"",VLOOKUP($A156,'FE - Flux 2 - UBL'!$A156:$R1031,15,FALSE))</f>
        <v> Additional line of an address, which can be used to provide details and supplement the main line.</v>
      </c>
      <c r="N156" s="92" t="str">
        <f>IF(VLOOKUP($A156,'FE - Flux 2 - UBL'!$A156:$R1031,16,FALSE)=0,"",VLOOKUP($A156,'FE - Flux 2 - UBL'!$A156:$R1031,16,FALSE))</f>
        <v/>
      </c>
      <c r="O156" s="91" t="str">
        <f>IF(VLOOKUP($A156,'FE - Flux 2 - UBL'!$A156:$T1031,17,FALSE)=0,"",VLOOKUP($A156,'FE - Flux 2 - UBL'!$A156:$T1031,17,FALSE))</f>
        <v/>
      </c>
      <c r="P156" s="91" t="str">
        <f>IF(VLOOKUP($A156,'FE - Flux 2 - UBL'!$A156:$T1031,18,FALSE)=0,"",VLOOKUP($A156,'FE - Flux 2 - UBL'!$A156:$T1031,18,FALSE))</f>
        <v/>
      </c>
      <c r="Q156" s="91" t="str">
        <f>IF(VLOOKUP($A156,'FE - Flux 2 - UBL'!$A156:$T1031,19,FALSE)=0,"",VLOOKUP($A156,'FE - Flux 2 - UBL'!$A156:$T1031,19,FALSE))</f>
        <v/>
      </c>
      <c r="R156" s="95" t="str">
        <f>IF(VLOOKUP($A156,'FE - Flux 2 - UBL'!$A156:$T1031,20,FALSE)=0,"",VLOOKUP($A156,'FE - Flux 2 - UBL'!$A156:$T1031,20,FALSE))</f>
        <v/>
      </c>
    </row>
    <row r="157" spans="1:18" ht="30.75" customHeight="1">
      <c r="A157" s="223" t="s">
        <v>764</v>
      </c>
      <c r="B157" s="91" t="str">
        <f>VLOOKUP(A157,'FE - Flux 2 - UBL'!A157:D837,4,FALSE)</f>
        <v>0..1</v>
      </c>
      <c r="C157" s="26"/>
      <c r="D157" s="34"/>
      <c r="E157" s="285" t="s">
        <v>765</v>
      </c>
      <c r="F157" s="287"/>
      <c r="G157" s="291" t="s">
        <v>1926</v>
      </c>
      <c r="H157" s="292"/>
      <c r="I157" s="93" t="str">
        <f>IF(VLOOKUP($A157,'FE - Flux 2 - UBL'!$A157:$R1032,11,FALSE)=0,"",VLOOKUP($A157,'FE - Flux 2 - UBL'!$A157:$R1032,11,FALSE))</f>
        <v> TEXT</v>
      </c>
      <c r="J157" s="93">
        <f>IF(VLOOKUP($A157,'FE - Flux 2 - UBL'!$A157:$R1032,12,FALSE)=0,"",VLOOKUP($A157,'FE - Flux 2 - UBL'!$A157:$R1032,12,FALSE))</f>
        <v>255</v>
      </c>
      <c r="K157" s="91" t="str">
        <f>IF(VLOOKUP($A157,'FE - Flux 2 - UBL'!$A157:$R1032,13,FALSE)=0,"",VLOOKUP($A157,'FE - Flux 2 - UBL'!$A157:$R1032,13,FALSE))</f>
        <v/>
      </c>
      <c r="L157" s="93" t="str">
        <f>IF(VLOOKUP($A157,'FE - Flux 2 - UBL'!$A157:$R1032,14,FALSE)=0,"",VLOOKUP($A157,'FE - Flux 2 - UBL'!$A157:$R1032,14,FALSE))</f>
        <v/>
      </c>
      <c r="M157" s="108" t="str">
        <f>IF(VLOOKUP($A157,'FE - Flux 2 - UBL'!$A157:$R1032,15,FALSE)=0,"",VLOOKUP($A157,'FE - Flux 2 - UBL'!$A157:$R1032,15,FALSE))</f>
        <v> Common name of the municipality, town or village in which the payer's address is located</v>
      </c>
      <c r="N157" s="92" t="str">
        <f>IF(VLOOKUP($A157,'FE - Flux 2 - UBL'!$A157:$R1032,16,FALSE)=0,"",VLOOKUP($A157,'FE - Flux 2 - UBL'!$A157:$R1032,16,FALSE))</f>
        <v/>
      </c>
      <c r="O157" s="91" t="str">
        <f>IF(VLOOKUP($A157,'FE - Flux 2 - UBL'!$A157:$T1032,17,FALSE)=0,"",VLOOKUP($A157,'FE - Flux 2 - UBL'!$A157:$T1032,17,FALSE))</f>
        <v/>
      </c>
      <c r="P157" s="91" t="str">
        <f>IF(VLOOKUP($A157,'FE - Flux 2 - UBL'!$A157:$T1032,18,FALSE)=0,"",VLOOKUP($A157,'FE - Flux 2 - UBL'!$A157:$T1032,18,FALSE))</f>
        <v/>
      </c>
      <c r="Q157" s="91" t="str">
        <f>IF(VLOOKUP($A157,'FE - Flux 2 - UBL'!$A157:$T1032,19,FALSE)=0,"",VLOOKUP($A157,'FE - Flux 2 - UBL'!$A157:$T1032,19,FALSE))</f>
        <v/>
      </c>
      <c r="R157" s="95" t="str">
        <f>IF(VLOOKUP($A157,'FE - Flux 2 - UBL'!$A157:$T1032,20,FALSE)=0,"",VLOOKUP($A157,'FE - Flux 2 - UBL'!$A157:$T1032,20,FALSE))</f>
        <v/>
      </c>
    </row>
    <row r="158" spans="1:18" ht="30.75" customHeight="1">
      <c r="A158" s="223" t="s">
        <v>768</v>
      </c>
      <c r="B158" s="91" t="str">
        <f>VLOOKUP(A158,'FE - Flux 2 - UBL'!A158:D838,4,FALSE)</f>
        <v> 0..1</v>
      </c>
      <c r="C158" s="26"/>
      <c r="D158" s="34"/>
      <c r="E158" s="285" t="s">
        <v>769</v>
      </c>
      <c r="F158" s="287"/>
      <c r="G158" s="291" t="s">
        <v>1927</v>
      </c>
      <c r="H158" s="292"/>
      <c r="I158" s="93" t="str">
        <f>IF(VLOOKUP($A158,'FE - Flux 2 - UBL'!$A158:$R1033,11,FALSE)=0,"",VLOOKUP($A158,'FE - Flux 2 - UBL'!$A158:$R1033,11,FALSE))</f>
        <v> TEXT</v>
      </c>
      <c r="J158" s="93">
        <f>IF(VLOOKUP($A158,'FE - Flux 2 - UBL'!$A158:$R1033,12,FALSE)=0,"",VLOOKUP($A158,'FE - Flux 2 - UBL'!$A158:$R1033,12,FALSE))</f>
        <v>10</v>
      </c>
      <c r="K158" s="91" t="str">
        <f>IF(VLOOKUP($A158,'FE - Flux 2 - UBL'!$A158:$R1033,13,FALSE)=0,"",VLOOKUP($A158,'FE - Flux 2 - UBL'!$A158:$R1033,13,FALSE))</f>
        <v/>
      </c>
      <c r="L158" s="93" t="str">
        <f>IF(VLOOKUP($A158,'FE - Flux 2 - UBL'!$A158:$R1033,14,FALSE)=0,"",VLOOKUP($A158,'FE - Flux 2 - UBL'!$A158:$R1033,14,FALSE))</f>
        <v/>
      </c>
      <c r="M158" s="108" t="str">
        <f>IF(VLOOKUP($A158,'FE - Flux 2 - UBL'!$A158:$R1033,15,FALSE)=0,"",VLOOKUP($A158,'FE - Flux 2 - UBL'!$A158:$R1033,15,FALSE))</f>
        <v> Identifier for an addressable group of properties, consistent with the applicable postal service.</v>
      </c>
      <c r="N158" s="92" t="str">
        <f>IF(VLOOKUP($A158,'FE - Flux 2 - UBL'!$A158:$R1033,16,FALSE)=0,"",VLOOKUP($A158,'FE - Flux 2 - UBL'!$A158:$R1033,16,FALSE))</f>
        <v> Example: postal code or postal delivery number.</v>
      </c>
      <c r="O158" s="91" t="str">
        <f>IF(VLOOKUP($A158,'FE - Flux 2 - UBL'!$A158:$T1033,17,FALSE)=0,"",VLOOKUP($A158,'FE - Flux 2 - UBL'!$A158:$T1033,17,FALSE))</f>
        <v/>
      </c>
      <c r="P158" s="91" t="str">
        <f>IF(VLOOKUP($A158,'FE - Flux 2 - UBL'!$A158:$T1033,18,FALSE)=0,"",VLOOKUP($A158,'FE - Flux 2 - UBL'!$A158:$T1033,18,FALSE))</f>
        <v/>
      </c>
      <c r="Q158" s="91" t="str">
        <f>IF(VLOOKUP($A158,'FE - Flux 2 - UBL'!$A158:$T1033,19,FALSE)=0,"",VLOOKUP($A158,'FE - Flux 2 - UBL'!$A158:$T1033,19,FALSE))</f>
        <v/>
      </c>
      <c r="R158" s="95" t="str">
        <f>IF(VLOOKUP($A158,'FE - Flux 2 - UBL'!$A158:$T1033,20,FALSE)=0,"",VLOOKUP($A158,'FE - Flux 2 - UBL'!$A158:$T1033,20,FALSE))</f>
        <v/>
      </c>
    </row>
    <row r="159" spans="1:18" ht="30.75" customHeight="1">
      <c r="A159" s="223" t="s">
        <v>771</v>
      </c>
      <c r="B159" s="91" t="str">
        <f>VLOOKUP(A159,'FE - Flux 2 - UBL'!A159:D839,4,FALSE)</f>
        <v> 0..1</v>
      </c>
      <c r="C159" s="26"/>
      <c r="D159" s="34"/>
      <c r="E159" s="102" t="s">
        <v>772</v>
      </c>
      <c r="F159" s="144"/>
      <c r="G159" s="291" t="s">
        <v>1928</v>
      </c>
      <c r="H159" s="292"/>
      <c r="I159" s="93" t="str">
        <f>IF(VLOOKUP($A159,'FE - Flux 2 - UBL'!$A159:$R1034,11,FALSE)=0,"",VLOOKUP($A159,'FE - Flux 2 - UBL'!$A159:$R1034,11,FALSE))</f>
        <v> TEXT</v>
      </c>
      <c r="J159" s="93">
        <f>IF(VLOOKUP($A159,'FE - Flux 2 - UBL'!$A159:$R1034,12,FALSE)=0,"",VLOOKUP($A159,'FE - Flux 2 - UBL'!$A159:$R1034,12,FALSE))</f>
        <v>255</v>
      </c>
      <c r="K159" s="91" t="str">
        <f>IF(VLOOKUP($A159,'FE - Flux 2 - UBL'!$A159:$R1034,13,FALSE)=0,"",VLOOKUP($A159,'FE - Flux 2 - UBL'!$A159:$R1034,13,FALSE))</f>
        <v/>
      </c>
      <c r="L159" s="93" t="str">
        <f>IF(VLOOKUP($A159,'FE - Flux 2 - UBL'!$A159:$R1034,14,FALSE)=0,"",VLOOKUP($A159,'FE - Flux 2 - UBL'!$A159:$R1034,14,FALSE))</f>
        <v/>
      </c>
      <c r="M159" s="108" t="str">
        <f>IF(VLOOKUP($A159,'FE - Flux 2 - UBL'!$A159:$R1034,15,FALSE)=0,"",VLOOKUP($A159,'FE - Flux 2 - UBL'!$A159:$R1034,15,FALSE))</f>
        <v> Subdivision of a country.</v>
      </c>
      <c r="N159" s="92" t="str">
        <f>IF(VLOOKUP($A159,'FE - Flux 2 - UBL'!$A159:$R1034,16,FALSE)=0,"",VLOOKUP($A159,'FE - Flux 2 - UBL'!$A159:$R1034,16,FALSE))</f>
        <v> Example: region, county, state, province, etc.</v>
      </c>
      <c r="O159" s="91" t="str">
        <f>IF(VLOOKUP($A159,'FE - Flux 2 - UBL'!$A159:$T1034,17,FALSE)=0,"",VLOOKUP($A159,'FE - Flux 2 - UBL'!$A159:$T1034,17,FALSE))</f>
        <v/>
      </c>
      <c r="P159" s="91" t="str">
        <f>IF(VLOOKUP($A159,'FE - Flux 2 - UBL'!$A159:$T1034,18,FALSE)=0,"",VLOOKUP($A159,'FE - Flux 2 - UBL'!$A159:$T1034,18,FALSE))</f>
        <v/>
      </c>
      <c r="Q159" s="91" t="str">
        <f>IF(VLOOKUP($A159,'FE - Flux 2 - UBL'!$A159:$T1034,19,FALSE)=0,"",VLOOKUP($A159,'FE - Flux 2 - UBL'!$A159:$T1034,19,FALSE))</f>
        <v/>
      </c>
      <c r="R159" s="95" t="str">
        <f>IF(VLOOKUP($A159,'FE - Flux 2 - UBL'!$A159:$T1034,20,FALSE)=0,"",VLOOKUP($A159,'FE - Flux 2 - UBL'!$A159:$T1034,20,FALSE))</f>
        <v/>
      </c>
    </row>
    <row r="160" spans="1:18" ht="42">
      <c r="A160" s="223" t="s">
        <v>774</v>
      </c>
      <c r="B160" s="91" t="str">
        <f>VLOOKUP(A160,'FE - Flux 2 - UBL'!A160:D840,4,FALSE)</f>
        <v> 1..1</v>
      </c>
      <c r="C160" s="26"/>
      <c r="D160" s="42"/>
      <c r="E160" s="285" t="s">
        <v>775</v>
      </c>
      <c r="F160" s="287"/>
      <c r="G160" s="291" t="s">
        <v>1929</v>
      </c>
      <c r="H160" s="292"/>
      <c r="I160" s="93" t="str">
        <f>IF(VLOOKUP($A160,'FE - Flux 2 - UBL'!$A160:$R1035,11,FALSE)=0,"",VLOOKUP($A160,'FE - Flux 2 - UBL'!$A160:$R1035,11,FALSE))</f>
        <v> CODED</v>
      </c>
      <c r="J160" s="93">
        <f>IF(VLOOKUP($A160,'FE - Flux 2 - UBL'!$A160:$R1035,12,FALSE)=0,"",VLOOKUP($A160,'FE - Flux 2 - UBL'!$A160:$R1035,12,FALSE))</f>
        <v>2</v>
      </c>
      <c r="K160" s="91" t="str">
        <f>IF(VLOOKUP($A160,'FE - Flux 2 - UBL'!$A160:$R1035,13,FALSE)=0,"",VLOOKUP($A160,'FE - Flux 2 - UBL'!$A160:$R1035,13,FALSE))</f>
        <v> ISO 3166</v>
      </c>
      <c r="L160" s="93" t="str">
        <f>IF(VLOOKUP($A160,'FE - Flux 2 - UBL'!$A160:$R1035,14,FALSE)=0,"",VLOOKUP($A160,'FE - Flux 2 - UBL'!$A160:$R1035,14,FALSE))</f>
        <v/>
      </c>
      <c r="M160" s="108" t="str">
        <f>IF(VLOOKUP($A160,'FE - Flux 2 - UBL'!$A160:$R1035,15,FALSE)=0,"",VLOOKUP($A160,'FE - Flux 2 - UBL'!$A160:$R1035,15,FALSE))</f>
        <v> Country identification code.</v>
      </c>
      <c r="N160" s="92" t="str">
        <f>IF(VLOOKUP($A160,'FE - Flux 2 - UBL'!$A160:$R1035,16,FALSE)=0,"",VLOOKUP($A160,'FE - Flux 2 - UBL'!$A160:$R1035,16,FALSE))</f>
        <v> Valid country lists are registered with the Maintenance Agency for ISO 3166-1 “Codes for the representation of country names and their subdivisions”. It is recommended to use alpha-2 representation.</v>
      </c>
      <c r="O160" s="91" t="str">
        <f>IF(VLOOKUP($A160,'FE - Flux 2 - UBL'!$A160:$T1035,17,FALSE)=0,"",VLOOKUP($A160,'FE - Flux 2 - UBL'!$A160:$T1035,17,FALSE))</f>
        <v> G2.01</v>
      </c>
      <c r="P160" s="91" t="str">
        <f>IF(VLOOKUP($A160,'FE - Flux 2 - UBL'!$A160:$T1035,18,FALSE)=0,"",VLOOKUP($A160,'FE - Flux 2 - UBL'!$A160:$T1035,18,FALSE))</f>
        <v/>
      </c>
      <c r="Q160" s="91" t="str">
        <f>IF(VLOOKUP($A160,'FE - Flux 2 - UBL'!$A160:$T1035,19,FALSE)=0,"",VLOOKUP($A160,'FE - Flux 2 - UBL'!$A160:$T1035,19,FALSE))</f>
        <v/>
      </c>
      <c r="R160" s="95" t="str">
        <f>IF(VLOOKUP($A160,'FE - Flux 2 - UBL'!$A160:$T1035,20,FALSE)=0,"",VLOOKUP($A160,'FE - Flux 2 - UBL'!$A160:$T1035,20,FALSE))</f>
        <v/>
      </c>
    </row>
    <row r="161" spans="1:18" ht="41.25" customHeight="1">
      <c r="A161" s="97" t="s">
        <v>777</v>
      </c>
      <c r="B161" s="91" t="str">
        <f>VLOOKUP(A161,'FE - Flux 2 - UBL'!A161:D841,4,FALSE)</f>
        <v> 0..1</v>
      </c>
      <c r="C161" s="26"/>
      <c r="D161" s="137" t="s">
        <v>778</v>
      </c>
      <c r="E161" s="133"/>
      <c r="F161" s="133"/>
      <c r="G161" s="291" t="s">
        <v>1930</v>
      </c>
      <c r="H161" s="292"/>
      <c r="I161" s="93" t="str">
        <f>IF(VLOOKUP($A161,'FE - Flux 2 - UBL'!$A161:$R1036,11,FALSE)=0,"",VLOOKUP($A161,'FE - Flux 2 - UBL'!$A161:$R1036,11,FALSE))</f>
        <v/>
      </c>
      <c r="J161" s="93" t="str">
        <f>IF(VLOOKUP($A161,'FE - Flux 2 - UBL'!$A161:$R1036,12,FALSE)=0,"",VLOOKUP($A161,'FE - Flux 2 - UBL'!$A161:$R1036,12,FALSE))</f>
        <v/>
      </c>
      <c r="K161" s="91" t="str">
        <f>IF(VLOOKUP($A161,'FE - Flux 2 - UBL'!$A161:$R1036,13,FALSE)=0,"",VLOOKUP($A161,'FE - Flux 2 - UBL'!$A161:$R1036,13,FALSE))</f>
        <v/>
      </c>
      <c r="L161" s="93" t="str">
        <f>IF(VLOOKUP($A161,'FE - Flux 2 - UBL'!$A161:$R1036,14,FALSE)=0,"",VLOOKUP($A161,'FE - Flux 2 - UBL'!$A161:$R1036,14,FALSE))</f>
        <v/>
      </c>
      <c r="M161" s="108" t="str">
        <f>IF(VLOOKUP($A161,'FE - Flux 2 - UBL'!$A161:$R1036,15,FALSE)=0,"",VLOOKUP($A161,'FE - Flux 2 - UBL'!$A161:$R1036,15,FALSE))</f>
        <v/>
      </c>
      <c r="N161" s="92" t="str">
        <f>IF(VLOOKUP($A161,'FE - Flux 2 - UBL'!$A161:$R1036,16,FALSE)=0,"",VLOOKUP($A161,'FE - Flux 2 - UBL'!$A161:$R1036,16,FALSE))</f>
        <v/>
      </c>
      <c r="O161" s="91" t="str">
        <f>IF(VLOOKUP($A161,'FE - Flux 2 - UBL'!$A161:$T1036,17,FALSE)=0,"",VLOOKUP($A161,'FE - Flux 2 - UBL'!$A161:$T1036,17,FALSE))</f>
        <v/>
      </c>
      <c r="P161" s="91" t="str">
        <f>IF(VLOOKUP($A161,'FE - Flux 2 - UBL'!$A161:$T1036,18,FALSE)=0,"",VLOOKUP($A161,'FE - Flux 2 - UBL'!$A161:$T1036,18,FALSE))</f>
        <v/>
      </c>
      <c r="Q161" s="91" t="str">
        <f>IF(VLOOKUP($A161,'FE - Flux 2 - UBL'!$A161:$T1036,19,FALSE)=0,"",VLOOKUP($A161,'FE - Flux 2 - UBL'!$A161:$T1036,19,FALSE))</f>
        <v/>
      </c>
      <c r="R161" s="95" t="str">
        <f>IF(VLOOKUP($A161,'FE - Flux 2 - UBL'!$A161:$T1036,20,FALSE)=0,"",VLOOKUP($A161,'FE - Flux 2 - UBL'!$A161:$T1036,20,FALSE))</f>
        <v/>
      </c>
    </row>
    <row r="162" spans="1:18" ht="41.25" customHeight="1">
      <c r="A162" s="223" t="s">
        <v>780</v>
      </c>
      <c r="B162" s="91" t="str">
        <f>VLOOKUP(A162,'FE - Flux 2 - UBL'!A162:D842,4,FALSE)</f>
        <v>0..1</v>
      </c>
      <c r="C162" s="26"/>
      <c r="D162" s="34"/>
      <c r="E162" s="285" t="s">
        <v>781</v>
      </c>
      <c r="F162" s="287"/>
      <c r="G162" s="291" t="s">
        <v>1931</v>
      </c>
      <c r="H162" s="292"/>
      <c r="I162" s="93" t="str">
        <f>IF(VLOOKUP($A162,'FE - Flux 2 - UBL'!$A162:$R1037,11,FALSE)=0,"",VLOOKUP($A162,'FE - Flux 2 - UBL'!$A162:$R1037,11,FALSE))</f>
        <v> TEXT</v>
      </c>
      <c r="J162" s="93">
        <f>IF(VLOOKUP($A162,'FE - Flux 2 - UBL'!$A162:$R1037,12,FALSE)=0,"",VLOOKUP($A162,'FE - Flux 2 - UBL'!$A162:$R1037,12,FALSE))</f>
        <v>100</v>
      </c>
      <c r="K162" s="91" t="str">
        <f>IF(VLOOKUP($A162,'FE - Flux 2 - UBL'!$A162:$R1037,13,FALSE)=0,"",VLOOKUP($A162,'FE - Flux 2 - UBL'!$A162:$R1037,13,FALSE))</f>
        <v/>
      </c>
      <c r="L162" s="93" t="str">
        <f>IF(VLOOKUP($A162,'FE - Flux 2 - UBL'!$A162:$R1037,14,FALSE)=0,"",VLOOKUP($A162,'FE - Flux 2 - UBL'!$A162:$R1037,14,FALSE))</f>
        <v/>
      </c>
      <c r="M162" s="108" t="str">
        <f>IF(VLOOKUP($A162,'FE - Flux 2 - UBL'!$A162:$R1037,15,FALSE)=0,"",VLOOKUP($A162,'FE - Flux 2 - UBL'!$A162:$R1037,15,FALSE))</f>
        <v> Point of contact corresponding to a legal entity or legal entity.</v>
      </c>
      <c r="N162" s="92" t="str">
        <f>IF(VLOOKUP($A162,'FE - Flux 2 - UBL'!$A162:$R1037,16,FALSE)=0,"",VLOOKUP($A162,'FE - Flux 2 - UBL'!$A162:$R1037,16,FALSE))</f>
        <v> Example: name of a person, or identification of a contact, department or office</v>
      </c>
      <c r="O162" s="91" t="str">
        <f>IF(VLOOKUP($A162,'FE - Flux 2 - UBL'!$A162:$T1037,17,FALSE)=0,"",VLOOKUP($A162,'FE - Flux 2 - UBL'!$A162:$T1037,17,FALSE))</f>
        <v/>
      </c>
      <c r="P162" s="91" t="str">
        <f>IF(VLOOKUP($A162,'FE - Flux 2 - UBL'!$A162:$T1037,18,FALSE)=0,"",VLOOKUP($A162,'FE - Flux 2 - UBL'!$A162:$T1037,18,FALSE))</f>
        <v/>
      </c>
      <c r="Q162" s="91" t="str">
        <f>IF(VLOOKUP($A162,'FE - Flux 2 - UBL'!$A162:$T1037,19,FALSE)=0,"",VLOOKUP($A162,'FE - Flux 2 - UBL'!$A162:$T1037,19,FALSE))</f>
        <v/>
      </c>
      <c r="R162" s="95" t="str">
        <f>IF(VLOOKUP($A162,'FE - Flux 2 - UBL'!$A162:$T1037,20,FALSE)=0,"",VLOOKUP($A162,'FE - Flux 2 - UBL'!$A162:$T1037,20,FALSE))</f>
        <v/>
      </c>
    </row>
    <row r="163" spans="1:18" ht="41.25" customHeight="1">
      <c r="A163" s="223" t="s">
        <v>783</v>
      </c>
      <c r="B163" s="91" t="str">
        <f>VLOOKUP(A163,'FE - Flux 2 - UBL'!A163:D843,4,FALSE)</f>
        <v> 0..1</v>
      </c>
      <c r="C163" s="26"/>
      <c r="D163" s="34"/>
      <c r="E163" s="285" t="s">
        <v>784</v>
      </c>
      <c r="F163" s="287"/>
      <c r="G163" s="291" t="s">
        <v>1932</v>
      </c>
      <c r="H163" s="292"/>
      <c r="I163" s="93" t="str">
        <f>IF(VLOOKUP($A163,'FE - Flux 2 - UBL'!$A163:$R1038,11,FALSE)=0,"",VLOOKUP($A163,'FE - Flux 2 - UBL'!$A163:$R1038,11,FALSE))</f>
        <v> TEXT</v>
      </c>
      <c r="J163" s="93">
        <f>IF(VLOOKUP($A163,'FE - Flux 2 - UBL'!$A163:$R1038,12,FALSE)=0,"",VLOOKUP($A163,'FE - Flux 2 - UBL'!$A163:$R1038,12,FALSE))</f>
        <v>15</v>
      </c>
      <c r="K163" s="91" t="str">
        <f>IF(VLOOKUP($A163,'FE - Flux 2 - UBL'!$A163:$R1038,13,FALSE)=0,"",VLOOKUP($A163,'FE - Flux 2 - UBL'!$A163:$R1038,13,FALSE))</f>
        <v/>
      </c>
      <c r="L163" s="93" t="str">
        <f>IF(VLOOKUP($A163,'FE - Flux 2 - UBL'!$A163:$R1038,14,FALSE)=0,"",VLOOKUP($A163,'FE - Flux 2 - UBL'!$A163:$R1038,14,FALSE))</f>
        <v/>
      </c>
      <c r="M163" s="108" t="str">
        <f>IF(VLOOKUP($A163,'FE - Flux 2 - UBL'!$A163:$R1038,15,FALSE)=0,"",VLOOKUP($A163,'FE - Flux 2 - UBL'!$A163:$R1038,15,FALSE))</f>
        <v> Contact point telephone number.</v>
      </c>
      <c r="N163" s="92" t="str">
        <f>IF(VLOOKUP($A163,'FE - Flux 2 - UBL'!$A163:$R1038,16,FALSE)=0,"",VLOOKUP($A163,'FE - Flux 2 - UBL'!$A163:$R1038,16,FALSE))</f>
        <v/>
      </c>
      <c r="O163" s="91" t="str">
        <f>IF(VLOOKUP($A163,'FE - Flux 2 - UBL'!$A163:$T1038,17,FALSE)=0,"",VLOOKUP($A163,'FE - Flux 2 - UBL'!$A163:$T1038,17,FALSE))</f>
        <v/>
      </c>
      <c r="P163" s="91" t="str">
        <f>IF(VLOOKUP($A163,'FE - Flux 2 - UBL'!$A163:$T1038,18,FALSE)=0,"",VLOOKUP($A163,'FE - Flux 2 - UBL'!$A163:$T1038,18,FALSE))</f>
        <v/>
      </c>
      <c r="Q163" s="91" t="str">
        <f>IF(VLOOKUP($A163,'FE - Flux 2 - UBL'!$A163:$T1038,19,FALSE)=0,"",VLOOKUP($A163,'FE - Flux 2 - UBL'!$A163:$T1038,19,FALSE))</f>
        <v/>
      </c>
      <c r="R163" s="95" t="str">
        <f>IF(VLOOKUP($A163,'FE - Flux 2 - UBL'!$A163:$T1038,20,FALSE)=0,"",VLOOKUP($A163,'FE - Flux 2 - UBL'!$A163:$T1038,20,FALSE))</f>
        <v/>
      </c>
    </row>
    <row r="164" spans="1:18" ht="41.25" customHeight="1">
      <c r="A164" s="223" t="s">
        <v>786</v>
      </c>
      <c r="B164" s="91" t="str">
        <f>VLOOKUP(A164,'FE - Flux 2 - UBL'!A164:D844,4,FALSE)</f>
        <v> 0..1</v>
      </c>
      <c r="C164" s="28"/>
      <c r="D164" s="42"/>
      <c r="E164" s="309" t="s">
        <v>787</v>
      </c>
      <c r="F164" s="310"/>
      <c r="G164" s="291" t="s">
        <v>1933</v>
      </c>
      <c r="H164" s="292"/>
      <c r="I164" s="93" t="str">
        <f>IF(VLOOKUP($A164,'FE - Flux 2 - UBL'!$A164:$R1039,11,FALSE)=0,"",VLOOKUP($A164,'FE - Flux 2 - UBL'!$A164:$R1039,11,FALSE))</f>
        <v> TEXT</v>
      </c>
      <c r="J164" s="93">
        <f>IF(VLOOKUP($A164,'FE - Flux 2 - UBL'!$A164:$R1039,12,FALSE)=0,"",VLOOKUP($A164,'FE - Flux 2 - UBL'!$A164:$R1039,12,FALSE))</f>
        <v>50</v>
      </c>
      <c r="K164" s="91" t="str">
        <f>IF(VLOOKUP($A164,'FE - Flux 2 - UBL'!$A164:$R1039,13,FALSE)=0,"",VLOOKUP($A164,'FE - Flux 2 - UBL'!$A164:$R1039,13,FALSE))</f>
        <v/>
      </c>
      <c r="L164" s="93" t="str">
        <f>IF(VLOOKUP($A164,'FE - Flux 2 - UBL'!$A164:$R1039,14,FALSE)=0,"",VLOOKUP($A164,'FE - Flux 2 - UBL'!$A164:$R1039,14,FALSE))</f>
        <v/>
      </c>
      <c r="M164" s="108" t="str">
        <f>IF(VLOOKUP($A164,'FE - Flux 2 - UBL'!$A164:$R1039,15,FALSE)=0,"",VLOOKUP($A164,'FE - Flux 2 - UBL'!$A164:$R1039,15,FALSE))</f>
        <v> Contact point email address.</v>
      </c>
      <c r="N164" s="92" t="str">
        <f>IF(VLOOKUP($A164,'FE - Flux 2 - UBL'!$A164:$R1039,16,FALSE)=0,"",VLOOKUP($A164,'FE - Flux 2 - UBL'!$A164:$R1039,16,FALSE))</f>
        <v/>
      </c>
      <c r="O164" s="91" t="str">
        <f>IF(VLOOKUP($A164,'FE - Flux 2 - UBL'!$A164:$T1039,17,FALSE)=0,"",VLOOKUP($A164,'FE - Flux 2 - UBL'!$A164:$T1039,17,FALSE))</f>
        <v/>
      </c>
      <c r="P164" s="91" t="str">
        <f>IF(VLOOKUP($A164,'FE - Flux 2 - UBL'!$A164:$T1039,18,FALSE)=0,"",VLOOKUP($A164,'FE - Flux 2 - UBL'!$A164:$T1039,18,FALSE))</f>
        <v/>
      </c>
      <c r="Q164" s="91" t="str">
        <f>IF(VLOOKUP($A164,'FE - Flux 2 - UBL'!$A164:$T1039,19,FALSE)=0,"",VLOOKUP($A164,'FE - Flux 2 - UBL'!$A164:$T1039,19,FALSE))</f>
        <v/>
      </c>
      <c r="R164" s="95" t="str">
        <f>IF(VLOOKUP($A164,'FE - Flux 2 - UBL'!$A164:$T1039,20,FALSE)=0,"",VLOOKUP($A164,'FE - Flux 2 - UBL'!$A164:$T1039,20,FALSE))</f>
        <v/>
      </c>
    </row>
    <row r="165" spans="1:18" ht="28">
      <c r="A165" s="89" t="s">
        <v>789</v>
      </c>
      <c r="B165" s="91" t="str">
        <f>VLOOKUP(A165,'FE - Flux 2 - UBL'!A165:D845,4,FALSE)</f>
        <v> 0..1</v>
      </c>
      <c r="C165" s="307" t="s">
        <v>790</v>
      </c>
      <c r="D165" s="311"/>
      <c r="E165" s="311"/>
      <c r="F165" s="311"/>
      <c r="G165" s="291" t="s">
        <v>1934</v>
      </c>
      <c r="H165" s="292"/>
      <c r="I165" s="93" t="str">
        <f>IF(VLOOKUP($A165,'FE - Flux 2 - UBL'!$A165:$R1040,11,FALSE)=0,"",VLOOKUP($A165,'FE - Flux 2 - UBL'!$A165:$R1040,11,FALSE))</f>
        <v/>
      </c>
      <c r="J165" s="93" t="str">
        <f>IF(VLOOKUP($A165,'FE - Flux 2 - UBL'!$A165:$R1040,12,FALSE)=0,"",VLOOKUP($A165,'FE - Flux 2 - UBL'!$A165:$R1040,12,FALSE))</f>
        <v/>
      </c>
      <c r="K165" s="91" t="str">
        <f>IF(VLOOKUP($A165,'FE - Flux 2 - UBL'!$A165:$R1040,13,FALSE)=0,"",VLOOKUP($A165,'FE - Flux 2 - UBL'!$A165:$R1040,13,FALSE))</f>
        <v/>
      </c>
      <c r="L165" s="93" t="str">
        <f>IF(VLOOKUP($A165,'FE - Flux 2 - UBL'!$A165:$R1040,14,FALSE)=0,"",VLOOKUP($A165,'FE - Flux 2 - UBL'!$A165:$R1040,14,FALSE))</f>
        <v/>
      </c>
      <c r="M165" s="108" t="str">
        <f>IF(VLOOKUP($A165,'FE - Flux 2 - UBL'!$A165:$R1040,15,FALSE)=0,"",VLOOKUP($A165,'FE - Flux 2 - UBL'!$A165:$R1040,15,FALSE))</f>
        <v> Information on the entity having to carry out validation (purchase order holder, agent, private MOE).</v>
      </c>
      <c r="N165" s="92" t="str">
        <f>IF(VLOOKUP($A165,'FE - Flux 2 - UBL'!$A165:$R1040,16,FALSE)=0,"",VLOOKUP($A165,'FE - Flux 2 - UBL'!$A165:$R1040,16,FALSE))</f>
        <v> B2B extension of the standard so that a third party can validate the invoice before the “POSTED” status</v>
      </c>
      <c r="O165" s="91" t="str">
        <f>IF(VLOOKUP($A165,'FE - Flux 2 - UBL'!$A165:$T1040,17,FALSE)=0,"",VLOOKUP($A165,'FE - Flux 2 - UBL'!$A165:$T1040,17,FALSE))</f>
        <v/>
      </c>
      <c r="P165" s="91" t="str">
        <f>IF(VLOOKUP($A165,'FE - Flux 2 - UBL'!$A165:$T1040,18,FALSE)=0,"",VLOOKUP($A165,'FE - Flux 2 - UBL'!$A165:$T1040,18,FALSE))</f>
        <v/>
      </c>
      <c r="Q165" s="91" t="str">
        <f>IF(VLOOKUP($A165,'FE - Flux 2 - UBL'!$A165:$T1040,19,FALSE)=0,"",VLOOKUP($A165,'FE - Flux 2 - UBL'!$A165:$T1040,19,FALSE))</f>
        <v/>
      </c>
      <c r="R165" s="95" t="str">
        <f>IF(VLOOKUP($A165,'FE - Flux 2 - UBL'!$A165:$T1040,20,FALSE)=0,"",VLOOKUP($A165,'FE - Flux 2 - UBL'!$A165:$T1040,20,FALSE))</f>
        <v/>
      </c>
    </row>
    <row r="166" spans="1:18" ht="27" customHeight="1">
      <c r="A166" s="97" t="s">
        <v>794</v>
      </c>
      <c r="B166" s="91" t="str">
        <f>VLOOKUP(A166,'FE - Flux 2 - UBL'!A166:D846,4,FALSE)</f>
        <v> 1..1</v>
      </c>
      <c r="C166" s="28"/>
      <c r="D166" s="282" t="s">
        <v>795</v>
      </c>
      <c r="E166" s="283"/>
      <c r="F166" s="283"/>
      <c r="G166" s="291" t="s">
        <v>1935</v>
      </c>
      <c r="H166" s="292"/>
      <c r="I166" s="93" t="str">
        <f>IF(VLOOKUP($A166,'FE - Flux 2 - UBL'!$A166:$R1041,11,FALSE)=0,"",VLOOKUP($A166,'FE - Flux 2 - UBL'!$A166:$R1041,11,FALSE))</f>
        <v> TEXT</v>
      </c>
      <c r="J166" s="93">
        <f>IF(VLOOKUP($A166,'FE - Flux 2 - UBL'!$A166:$R1041,12,FALSE)=0,"",VLOOKUP($A166,'FE - Flux 2 - UBL'!$A166:$R1041,12,FALSE))</f>
        <v>99</v>
      </c>
      <c r="K166" s="91" t="str">
        <f>IF(VLOOKUP($A166,'FE - Flux 2 - UBL'!$A166:$R1041,13,FALSE)=0,"",VLOOKUP($A166,'FE - Flux 2 - UBL'!$A166:$R1041,13,FALSE))</f>
        <v/>
      </c>
      <c r="L166" s="93" t="str">
        <f>IF(VLOOKUP($A166,'FE - Flux 2 - UBL'!$A166:$R1041,14,FALSE)=0,"",VLOOKUP($A166,'FE - Flux 2 - UBL'!$A166:$R1041,14,FALSE))</f>
        <v/>
      </c>
      <c r="M166" s="108" t="str">
        <f>IF(VLOOKUP($A166,'FE - Flux 2 - UBL'!$A166:$R1041,15,FALSE)=0,"",VLOOKUP($A166,'FE - Flux 2 - UBL'!$A166:$R1041,15,FALSE))</f>
        <v>Full official name under which the validator is registered in the national register of legal entities or as a Taxable Person, or carries out its activities as a person or group of persons.</v>
      </c>
      <c r="N166" s="92" t="str">
        <f>IF(VLOOKUP($A166,'FE - Flux 2 - UBL'!$A166:$R1041,16,FALSE)=0,"",VLOOKUP($A166,'FE - Flux 2 - UBL'!$A166:$R1041,16,FALSE))</f>
        <v/>
      </c>
      <c r="O166" s="91" t="str">
        <f>IF(VLOOKUP($A166,'FE - Flux 2 - UBL'!$A166:$T1041,17,FALSE)=0,"",VLOOKUP($A166,'FE - Flux 2 - UBL'!$A166:$T1041,17,FALSE))</f>
        <v/>
      </c>
      <c r="P166" s="91" t="str">
        <f>IF(VLOOKUP($A166,'FE - Flux 2 - UBL'!$A166:$T1041,18,FALSE)=0,"",VLOOKUP($A166,'FE - Flux 2 - UBL'!$A166:$T1041,18,FALSE))</f>
        <v/>
      </c>
      <c r="Q166" s="91" t="str">
        <f>IF(VLOOKUP($A166,'FE - Flux 2 - UBL'!$A166:$T1041,19,FALSE)=0,"",VLOOKUP($A166,'FE - Flux 2 - UBL'!$A166:$T1041,19,FALSE))</f>
        <v/>
      </c>
      <c r="R166" s="95" t="str">
        <f>IF(VLOOKUP($A166,'FE - Flux 2 - UBL'!$A166:$T1041,20,FALSE)=0,"",VLOOKUP($A166,'FE - Flux 2 - UBL'!$A166:$T1041,20,FALSE))</f>
        <v/>
      </c>
    </row>
    <row r="167" spans="1:18">
      <c r="A167" s="97" t="s">
        <v>798</v>
      </c>
      <c r="B167" s="91" t="str">
        <f>VLOOKUP(A167,'FE - Flux 2 - UBL'!A167:D847,4,FALSE)</f>
        <v> 0..1</v>
      </c>
      <c r="C167" s="28"/>
      <c r="D167" s="282" t="s">
        <v>799</v>
      </c>
      <c r="E167" s="283"/>
      <c r="F167" s="283"/>
      <c r="G167" s="291" t="s">
        <v>1936</v>
      </c>
      <c r="H167" s="292"/>
      <c r="I167" s="93" t="str">
        <f>IF(VLOOKUP($A167,'FE - Flux 2 - UBL'!$A167:$R1042,11,FALSE)=0,"",VLOOKUP($A167,'FE - Flux 2 - UBL'!$A167:$R1042,11,FALSE))</f>
        <v> CODED</v>
      </c>
      <c r="J167" s="93">
        <f>IF(VLOOKUP($A167,'FE - Flux 2 - UBL'!$A167:$R1042,12,FALSE)=0,"",VLOOKUP($A167,'FE - Flux 2 - UBL'!$A167:$R1042,12,FALSE))</f>
        <v>3</v>
      </c>
      <c r="K167" s="91" t="str">
        <f>IF(VLOOKUP($A167,'FE - Flux 2 - UBL'!$A167:$R1042,13,FALSE)=0,"",VLOOKUP($A167,'FE - Flux 2 - UBL'!$A167:$R1042,13,FALSE))</f>
        <v> UNCL 3035</v>
      </c>
      <c r="L167" s="93" t="str">
        <f>IF(VLOOKUP($A167,'FE - Flux 2 - UBL'!$A167:$R1042,14,FALSE)=0,"",VLOOKUP($A167,'FE - Flux 2 - UBL'!$A167:$R1042,14,FALSE))</f>
        <v/>
      </c>
      <c r="M167" s="108" t="str">
        <f>IF(VLOOKUP($A167,'FE - Flux 2 - UBL'!$A167:$R1042,15,FALSE)=0,"",VLOOKUP($A167,'FE - Flux 2 - UBL'!$A167:$R1042,15,FALSE))</f>
        <v/>
      </c>
      <c r="N167" s="92" t="str">
        <f>IF(VLOOKUP($A167,'FE - Flux 2 - UBL'!$A167:$R1042,16,FALSE)=0,"",VLOOKUP($A167,'FE - Flux 2 - UBL'!$A167:$R1042,16,FALSE))</f>
        <v> To be chosen from the UNCL 3035 list</v>
      </c>
      <c r="O167" s="91" t="str">
        <f>IF(VLOOKUP($A167,'FE - Flux 2 - UBL'!$A167:$T1042,17,FALSE)=0,"",VLOOKUP($A167,'FE - Flux 2 - UBL'!$A167:$T1042,17,FALSE))</f>
        <v/>
      </c>
      <c r="P167" s="91" t="str">
        <f>IF(VLOOKUP($A167,'FE - Flux 2 - UBL'!$A167:$T1042,18,FALSE)=0,"",VLOOKUP($A167,'FE - Flux 2 - UBL'!$A167:$T1042,18,FALSE))</f>
        <v/>
      </c>
      <c r="Q167" s="91" t="str">
        <f>IF(VLOOKUP($A167,'FE - Flux 2 - UBL'!$A167:$T1042,19,FALSE)=0,"",VLOOKUP($A167,'FE - Flux 2 - UBL'!$A167:$T1042,19,FALSE))</f>
        <v/>
      </c>
      <c r="R167" s="95" t="str">
        <f>IF(VLOOKUP($A167,'FE - Flux 2 - UBL'!$A167:$T1042,20,FALSE)=0,"",VLOOKUP($A167,'FE - Flux 2 - UBL'!$A167:$T1042,20,FALSE))</f>
        <v/>
      </c>
    </row>
    <row r="168" spans="1:18" ht="29.25" customHeight="1">
      <c r="A168" s="97" t="s">
        <v>801</v>
      </c>
      <c r="B168" s="91" t="str">
        <f>VLOOKUP(A168,'FE - Flux 2 - UBL'!A168:D848,4,FALSE)</f>
        <v> 0..1</v>
      </c>
      <c r="C168" s="28"/>
      <c r="D168" s="282" t="s">
        <v>802</v>
      </c>
      <c r="E168" s="283"/>
      <c r="F168" s="283"/>
      <c r="G168" s="291" t="s">
        <v>1937</v>
      </c>
      <c r="H168" s="292"/>
      <c r="I168" s="93" t="str">
        <f>IF(VLOOKUP($A168,'FE - Flux 2 - UBL'!$A168:$R1043,11,FALSE)=0,"",VLOOKUP($A168,'FE - Flux 2 - UBL'!$A168:$R1043,11,FALSE))</f>
        <v> TEXT</v>
      </c>
      <c r="J168" s="93">
        <f>IF(VLOOKUP($A168,'FE - Flux 2 - UBL'!$A168:$R1043,12,FALSE)=0,"",VLOOKUP($A168,'FE - Flux 2 - UBL'!$A168:$R1043,12,FALSE))</f>
        <v>99</v>
      </c>
      <c r="K168" s="91" t="str">
        <f>IF(VLOOKUP($A168,'FE - Flux 2 - UBL'!$A168:$R1043,13,FALSE)=0,"",VLOOKUP($A168,'FE - Flux 2 - UBL'!$A168:$R1043,13,FALSE))</f>
        <v/>
      </c>
      <c r="L168" s="93" t="str">
        <f>IF(VLOOKUP($A168,'FE - Flux 2 - UBL'!$A168:$R1043,14,FALSE)=0,"",VLOOKUP($A168,'FE - Flux 2 - UBL'!$A168:$R1043,14,FALSE))</f>
        <v/>
      </c>
      <c r="M168" s="108" t="str">
        <f>IF(VLOOKUP($A168,'FE - Flux 2 - UBL'!$A168:$R1043,15,FALSE)=0,"",VLOOKUP($A168,'FE - Flux 2 - UBL'!$A168:$R1043,15,FALSE))</f>
        <v> Name by which the Seller's Agent is known, other than the Seller's Agent's business name (also called Company Name).</v>
      </c>
      <c r="N168" s="92" t="str">
        <f>IF(VLOOKUP($A168,'FE - Flux 2 - UBL'!$A168:$R1043,16,FALSE)=0,"",VLOOKUP($A168,'FE - Flux 2 - UBL'!$A168:$R1043,16,FALSE))</f>
        <v> It can be used if it differs from the Seller's Agent's Company Name</v>
      </c>
      <c r="O168" s="91" t="str">
        <f>IF(VLOOKUP($A168,'FE - Flux 2 - UBL'!$A168:$T1043,17,FALSE)=0,"",VLOOKUP($A168,'FE - Flux 2 - UBL'!$A168:$T1043,17,FALSE))</f>
        <v/>
      </c>
      <c r="P168" s="91" t="str">
        <f>IF(VLOOKUP($A168,'FE - Flux 2 - UBL'!$A168:$T1043,18,FALSE)=0,"",VLOOKUP($A168,'FE - Flux 2 - UBL'!$A168:$T1043,18,FALSE))</f>
        <v/>
      </c>
      <c r="Q168" s="91" t="str">
        <f>IF(VLOOKUP($A168,'FE - Flux 2 - UBL'!$A168:$T1043,19,FALSE)=0,"",VLOOKUP($A168,'FE - Flux 2 - UBL'!$A168:$T1043,19,FALSE))</f>
        <v/>
      </c>
      <c r="R168" s="95" t="str">
        <f>IF(VLOOKUP($A168,'FE - Flux 2 - UBL'!$A168:$T1043,20,FALSE)=0,"",VLOOKUP($A168,'FE - Flux 2 - UBL'!$A168:$T1043,20,FALSE))</f>
        <v/>
      </c>
    </row>
    <row r="169" spans="1:18" ht="29.25" customHeight="1">
      <c r="A169" s="97" t="s">
        <v>806</v>
      </c>
      <c r="B169" s="91" t="str">
        <f>VLOOKUP(A169,'FE - Flux 2 - UBL'!A169:D849,4,FALSE)</f>
        <v> 0..n</v>
      </c>
      <c r="C169" s="28"/>
      <c r="D169" s="304" t="s">
        <v>807</v>
      </c>
      <c r="E169" s="283"/>
      <c r="F169" s="283"/>
      <c r="G169" s="291" t="s">
        <v>1938</v>
      </c>
      <c r="H169" s="292"/>
      <c r="I169" s="93" t="str">
        <f>IF(VLOOKUP($A169,'FE - Flux 2 - UBL'!$A169:$R1044,11,FALSE)=0,"",VLOOKUP($A169,'FE - Flux 2 - UBL'!$A169:$R1044,11,FALSE))</f>
        <v> IDENTIFIER</v>
      </c>
      <c r="J169" s="93">
        <f>IF(VLOOKUP($A169,'FE - Flux 2 - UBL'!$A169:$R1044,12,FALSE)=0,"",VLOOKUP($A169,'FE - Flux 2 - UBL'!$A169:$R1044,12,FALSE))</f>
        <v>100</v>
      </c>
      <c r="K169" s="91" t="str">
        <f>IF(VLOOKUP($A169,'FE - Flux 2 - UBL'!$A169:$R1044,13,FALSE)=0,"",VLOOKUP($A169,'FE - Flux 2 - UBL'!$A169:$R1044,13,FALSE))</f>
        <v/>
      </c>
      <c r="L169" s="93" t="str">
        <f>IF(VLOOKUP($A169,'FE - Flux 2 - UBL'!$A169:$R1044,14,FALSE)=0,"",VLOOKUP($A169,'FE - Flux 2 - UBL'!$A169:$R1044,14,FALSE))</f>
        <v/>
      </c>
      <c r="M169" s="108" t="str">
        <f>IF(VLOOKUP($A169,'FE - Flux 2 - UBL'!$A169:$R1044,15,FALSE)=0,"",VLOOKUP($A169,'FE - Flux 2 - UBL'!$A169:$R1044,15,FALSE))</f>
        <v> Seller Agent Identification</v>
      </c>
      <c r="N169" s="92" t="str">
        <f>IF(VLOOKUP($A169,'FE - Flux 2 - UBL'!$A169:$R1044,16,FALSE)=0,"",VLOOKUP($A169,'FE - Flux 2 - UBL'!$A169:$R1044,16,FALSE))</f>
        <v/>
      </c>
      <c r="O169" s="91" t="str">
        <f>IF(VLOOKUP($A169,'FE - Flux 2 - UBL'!$A169:$T1044,17,FALSE)=0,"",VLOOKUP($A169,'FE - Flux 2 - UBL'!$A169:$T1044,17,FALSE))</f>
        <v> G1.74 G1.80</v>
      </c>
      <c r="P169" s="91" t="str">
        <f>IF(VLOOKUP($A169,'FE - Flux 2 - UBL'!$A169:$T1044,18,FALSE)=0,"",VLOOKUP($A169,'FE - Flux 2 - UBL'!$A169:$T1044,18,FALSE))</f>
        <v/>
      </c>
      <c r="Q169" s="91" t="str">
        <f>IF(VLOOKUP($A169,'FE - Flux 2 - UBL'!$A169:$T1044,19,FALSE)=0,"",VLOOKUP($A169,'FE - Flux 2 - UBL'!$A169:$T1044,19,FALSE))</f>
        <v/>
      </c>
      <c r="R169" s="95" t="str">
        <f>IF(VLOOKUP($A169,'FE - Flux 2 - UBL'!$A169:$T1044,20,FALSE)=0,"",VLOOKUP($A169,'FE - Flux 2 - UBL'!$A169:$T1044,20,FALSE))</f>
        <v/>
      </c>
    </row>
    <row r="170" spans="1:18" ht="29.25" customHeight="1">
      <c r="A170" s="223" t="s">
        <v>810</v>
      </c>
      <c r="B170" s="91" t="str">
        <f>VLOOKUP(A170,'FE - Flux 2 - UBL'!A170:D850,4,FALSE)</f>
        <v> 0..1</v>
      </c>
      <c r="C170" s="28"/>
      <c r="D170" s="31"/>
      <c r="E170" s="285" t="s">
        <v>811</v>
      </c>
      <c r="F170" s="287"/>
      <c r="G170" s="291" t="s">
        <v>1939</v>
      </c>
      <c r="H170" s="292"/>
      <c r="I170" s="93" t="str">
        <f>IF(VLOOKUP($A170,'FE - Flux 2 - UBL'!$A170:$R1045,11,FALSE)=0,"",VLOOKUP($A170,'FE - Flux 2 - UBL'!$A170:$R1045,11,FALSE))</f>
        <v> IDENTIFIER</v>
      </c>
      <c r="J170" s="93">
        <f>IF(VLOOKUP($A170,'FE - Flux 2 - UBL'!$A170:$R1045,12,FALSE)=0,"",VLOOKUP($A170,'FE - Flux 2 - UBL'!$A170:$R1045,12,FALSE))</f>
        <v>4</v>
      </c>
      <c r="K170" s="91" t="str">
        <f>IF(VLOOKUP($A170,'FE - Flux 2 - UBL'!$A170:$R1045,13,FALSE)=0,"",VLOOKUP($A170,'FE - Flux 2 - UBL'!$A170:$R1045,13,FALSE))</f>
        <v> ISO6523 (ICD)</v>
      </c>
      <c r="L170" s="93" t="str">
        <f>IF(VLOOKUP($A170,'FE - Flux 2 - UBL'!$A170:$R1045,14,FALSE)=0,"",VLOOKUP($A170,'FE - Flux 2 - UBL'!$A170:$R1045,14,FALSE))</f>
        <v> Value = 0009 for a SIRET</v>
      </c>
      <c r="M170" s="108" t="str">
        <f>IF(VLOOKUP($A170,'FE - Flux 2 - UBL'!$A170:$R1045,15,FALSE)=0,"",VLOOKUP($A170,'FE - Flux 2 - UBL'!$A170:$R1045,15,FALSE))</f>
        <v/>
      </c>
      <c r="N170" s="92" t="str">
        <f>IF(VLOOKUP($A170,'FE - Flux 2 - UBL'!$A170:$R1045,16,FALSE)=0,"",VLOOKUP($A170,'FE - Flux 2 - UBL'!$A170:$R1045,16,FALSE))</f>
        <v/>
      </c>
      <c r="O170" s="91" t="str">
        <f>IF(VLOOKUP($A170,'FE - Flux 2 - UBL'!$A170:$T1045,17,FALSE)=0,"",VLOOKUP($A170,'FE - Flux 2 - UBL'!$A170:$T1045,17,FALSE))</f>
        <v/>
      </c>
      <c r="P170" s="91" t="str">
        <f>IF(VLOOKUP($A170,'FE - Flux 2 - UBL'!$A170:$T1045,18,FALSE)=0,"",VLOOKUP($A170,'FE - Flux 2 - UBL'!$A170:$T1045,18,FALSE))</f>
        <v/>
      </c>
      <c r="Q170" s="91" t="str">
        <f>IF(VLOOKUP($A170,'FE - Flux 2 - UBL'!$A170:$T1045,19,FALSE)=0,"",VLOOKUP($A170,'FE - Flux 2 - UBL'!$A170:$T1045,19,FALSE))</f>
        <v/>
      </c>
      <c r="R170" s="95" t="str">
        <f>IF(VLOOKUP($A170,'FE - Flux 2 - UBL'!$A170:$T1045,20,FALSE)=0,"",VLOOKUP($A170,'FE - Flux 2 - UBL'!$A170:$T1045,20,FALSE))</f>
        <v/>
      </c>
    </row>
    <row r="171" spans="1:18" ht="29.25" customHeight="1">
      <c r="A171" s="97" t="s">
        <v>813</v>
      </c>
      <c r="B171" s="91" t="str">
        <f>VLOOKUP(A171,'FE - Flux 2 - UBL'!A171:D851,4,FALSE)</f>
        <v> 0..1</v>
      </c>
      <c r="C171" s="28"/>
      <c r="D171" s="137" t="s">
        <v>814</v>
      </c>
      <c r="E171" s="133"/>
      <c r="F171" s="133"/>
      <c r="G171" s="291" t="s">
        <v>1940</v>
      </c>
      <c r="H171" s="292"/>
      <c r="I171" s="93" t="str">
        <f>IF(VLOOKUP($A171,'FE - Flux 2 - UBL'!$A171:$R1046,11,FALSE)=0,"",VLOOKUP($A171,'FE - Flux 2 - UBL'!$A171:$R1046,11,FALSE))</f>
        <v> IDENTIFIER</v>
      </c>
      <c r="J171" s="93">
        <f>IF(VLOOKUP($A171,'FE - Flux 2 - UBL'!$A171:$R1046,12,FALSE)=0,"",VLOOKUP($A171,'FE - Flux 2 - UBL'!$A171:$R1046,12,FALSE))</f>
        <v>9</v>
      </c>
      <c r="K171" s="91" t="str">
        <f>IF(VLOOKUP($A171,'FE - Flux 2 - UBL'!$A171:$R1046,13,FALSE)=0,"",VLOOKUP($A171,'FE - Flux 2 - UBL'!$A171:$R1046,13,FALSE))</f>
        <v/>
      </c>
      <c r="L171" s="93" t="str">
        <f>IF(VLOOKUP($A171,'FE - Flux 2 - UBL'!$A171:$R1046,14,FALSE)=0,"",VLOOKUP($A171,'FE - Flux 2 - UBL'!$A171:$R1046,14,FALSE))</f>
        <v/>
      </c>
      <c r="M171" s="108" t="str">
        <f>IF(VLOOKUP($A171,'FE - Flux 2 - UBL'!$A171:$R1046,15,FALSE)=0,"",VLOOKUP($A171,'FE - Flux 2 - UBL'!$A171:$R1046,15,FALSE))</f>
        <v>Identifier issued by an official registration body, which identifies the issuing Seller's Agent as a legal entity or legal entity.</v>
      </c>
      <c r="N171" s="92" t="str">
        <f>IF(VLOOKUP($A171,'FE - Flux 2 - UBL'!$A171:$R1046,16,FALSE)=0,"",VLOOKUP($A171,'FE - Flux 2 - UBL'!$A171:$R1046,16,FALSE))</f>
        <v> If no identification diagram is specified, it should be known to the Buyer and the Seller.</v>
      </c>
      <c r="O171" s="91" t="str">
        <f>IF(VLOOKUP($A171,'FE - Flux 2 - UBL'!$A171:$T1046,17,FALSE)=0,"",VLOOKUP($A171,'FE - Flux 2 - UBL'!$A171:$T1046,17,FALSE))</f>
        <v> G1.75 G1.81</v>
      </c>
      <c r="P171" s="91" t="str">
        <f>IF(VLOOKUP($A171,'FE - Flux 2 - UBL'!$A171:$T1046,18,FALSE)=0,"",VLOOKUP($A171,'FE - Flux 2 - UBL'!$A171:$T1046,18,FALSE))</f>
        <v/>
      </c>
      <c r="Q171" s="91" t="str">
        <f>IF(VLOOKUP($A171,'FE - Flux 2 - UBL'!$A171:$T1046,19,FALSE)=0,"",VLOOKUP($A171,'FE - Flux 2 - UBL'!$A171:$T1046,19,FALSE))</f>
        <v/>
      </c>
      <c r="R171" s="95" t="str">
        <f>IF(VLOOKUP($A171,'FE - Flux 2 - UBL'!$A171:$T1046,20,FALSE)=0,"",VLOOKUP($A171,'FE - Flux 2 - UBL'!$A171:$T1046,20,FALSE))</f>
        <v/>
      </c>
    </row>
    <row r="172" spans="1:18" ht="29.25" customHeight="1">
      <c r="A172" s="223" t="s">
        <v>818</v>
      </c>
      <c r="B172" s="91" t="str">
        <f>VLOOKUP(A172,'FE - Flux 2 - UBL'!A172:D852,4,FALSE)</f>
        <v> 1..1</v>
      </c>
      <c r="C172" s="28"/>
      <c r="D172" s="31"/>
      <c r="E172" s="285" t="s">
        <v>215</v>
      </c>
      <c r="F172" s="287"/>
      <c r="G172" s="291" t="s">
        <v>1941</v>
      </c>
      <c r="H172" s="292"/>
      <c r="I172" s="93" t="str">
        <f>IF(VLOOKUP($A172,'FE - Flux 2 - UBL'!$A172:$R1047,11,FALSE)=0,"",VLOOKUP($A172,'FE - Flux 2 - UBL'!$A172:$R1047,11,FALSE))</f>
        <v> IDENTIFIER</v>
      </c>
      <c r="J172" s="93">
        <f>IF(VLOOKUP($A172,'FE - Flux 2 - UBL'!$A172:$R1047,12,FALSE)=0,"",VLOOKUP($A172,'FE - Flux 2 - UBL'!$A172:$R1047,12,FALSE))</f>
        <v>4</v>
      </c>
      <c r="K172" s="91" t="str">
        <f>IF(VLOOKUP($A172,'FE - Flux 2 - UBL'!$A172:$R1047,13,FALSE)=0,"",VLOOKUP($A172,'FE - Flux 2 - UBL'!$A172:$R1047,13,FALSE))</f>
        <v> ISO6523 (ICD)</v>
      </c>
      <c r="L172" s="93" t="str">
        <f>IF(VLOOKUP($A172,'FE - Flux 2 - UBL'!$A172:$R1047,14,FALSE)=0,"",VLOOKUP($A172,'FE - Flux 2 - UBL'!$A172:$R1047,14,FALSE))</f>
        <v> Value = 0002 for a SIREN</v>
      </c>
      <c r="M172" s="108" t="str">
        <f>IF(VLOOKUP($A172,'FE - Flux 2 - UBL'!$A172:$R1047,15,FALSE)=0,"",VLOOKUP($A172,'FE - Flux 2 - UBL'!$A172:$R1047,15,FALSE))</f>
        <v/>
      </c>
      <c r="N172" s="92" t="str">
        <f>IF(VLOOKUP($A172,'FE - Flux 2 - UBL'!$A172:$R1047,16,FALSE)=0,"",VLOOKUP($A172,'FE - Flux 2 - UBL'!$A172:$R1047,16,FALSE))</f>
        <v/>
      </c>
      <c r="O172" s="91" t="str">
        <f>IF(VLOOKUP($A172,'FE - Flux 2 - UBL'!$A172:$T1047,17,FALSE)=0,"",VLOOKUP($A172,'FE - Flux 2 - UBL'!$A172:$T1047,17,FALSE))</f>
        <v/>
      </c>
      <c r="P172" s="91" t="str">
        <f>IF(VLOOKUP($A172,'FE - Flux 2 - UBL'!$A172:$T1047,18,FALSE)=0,"",VLOOKUP($A172,'FE - Flux 2 - UBL'!$A172:$T1047,18,FALSE))</f>
        <v/>
      </c>
      <c r="Q172" s="91" t="str">
        <f>IF(VLOOKUP($A172,'FE - Flux 2 - UBL'!$A172:$T1047,19,FALSE)=0,"",VLOOKUP($A172,'FE - Flux 2 - UBL'!$A172:$T1047,19,FALSE))</f>
        <v/>
      </c>
      <c r="R172" s="95" t="str">
        <f>IF(VLOOKUP($A172,'FE - Flux 2 - UBL'!$A172:$T1047,20,FALSE)=0,"",VLOOKUP($A172,'FE - Flux 2 - UBL'!$A172:$T1047,20,FALSE))</f>
        <v/>
      </c>
    </row>
    <row r="173" spans="1:18" ht="56">
      <c r="A173" s="97" t="s">
        <v>820</v>
      </c>
      <c r="B173" s="91" t="str">
        <f>VLOOKUP(A173,'FE - Flux 2 - UBL'!A173:D853,4,FALSE)</f>
        <v> 0..1</v>
      </c>
      <c r="C173" s="28"/>
      <c r="D173" s="137" t="s">
        <v>821</v>
      </c>
      <c r="E173" s="133"/>
      <c r="F173" s="133"/>
      <c r="G173" s="291" t="s">
        <v>1942</v>
      </c>
      <c r="H173" s="292"/>
      <c r="I173" s="93" t="str">
        <f>IF(VLOOKUP($A173,'FE - Flux 2 - UBL'!$A173:$R1048,11,FALSE)=0,"",VLOOKUP($A173,'FE - Flux 2 - UBL'!$A173:$R1048,11,FALSE))</f>
        <v> IDENTIFIER</v>
      </c>
      <c r="J173" s="93">
        <f>IF(VLOOKUP($A173,'FE - Flux 2 - UBL'!$A173:$R1048,12,FALSE)=0,"",VLOOKUP($A173,'FE - Flux 2 - UBL'!$A173:$R1048,12,FALSE))</f>
        <v>15</v>
      </c>
      <c r="K173" s="91" t="str">
        <f>IF(VLOOKUP($A173,'FE - Flux 2 - UBL'!$A173:$R1048,13,FALSE)=0,"",VLOOKUP($A173,'FE - Flux 2 - UBL'!$A173:$R1048,13,FALSE))</f>
        <v/>
      </c>
      <c r="L173" s="93" t="str">
        <f>IF(VLOOKUP($A173,'FE - Flux 2 - UBL'!$A173:$R1048,14,FALSE)=0,"",VLOOKUP($A173,'FE - Flux 2 - UBL'!$A173:$R1048,14,FALSE))</f>
        <v/>
      </c>
      <c r="M173" s="108" t="str">
        <f>IF(VLOOKUP($A173,'FE - Flux 2 - UBL'!$A173:$R1048,15,FALSE)=0,"",VLOOKUP($A173,'FE - Flux 2 - UBL'!$A173:$R1048,15,FALSE))</f>
        <v> Seller Agent VAT ID (also called Validator VAT ID)</v>
      </c>
      <c r="N173" s="92" t="str">
        <f>IF(VLOOKUP($A173,'FE - Flux 2 - UBL'!$A173:$R1048,16,FALSE)=0,"",VLOOKUP($A173,'FE - Flux 2 - UBL'!$A173:$R1048,16,FALSE))</f>
        <v> According to Article 215 of Council Directive 2006/112/EC [2], the individual VAT identification number includes a prefix in accordance with ISO 3166-1 alpha-2 to identify the Member State by which it was awarded. However, Greece is allowed to use the prefix "EL".</v>
      </c>
      <c r="O173" s="91" t="str">
        <f>IF(VLOOKUP($A173,'FE - Flux 2 - UBL'!$A173:$T1048,17,FALSE)=0,"",VLOOKUP($A173,'FE - Flux 2 - UBL'!$A173:$T1048,17,FALSE))</f>
        <v> G6.17</v>
      </c>
      <c r="P173" s="91" t="str">
        <f>IF(VLOOKUP($A173,'FE - Flux 2 - UBL'!$A173:$T1048,18,FALSE)=0,"",VLOOKUP($A173,'FE - Flux 2 - UBL'!$A173:$T1048,18,FALSE))</f>
        <v/>
      </c>
      <c r="Q173" s="91" t="str">
        <f>IF(VLOOKUP($A173,'FE - Flux 2 - UBL'!$A173:$T1048,19,FALSE)=0,"",VLOOKUP($A173,'FE - Flux 2 - UBL'!$A173:$T1048,19,FALSE))</f>
        <v/>
      </c>
      <c r="R173" s="95" t="str">
        <f>IF(VLOOKUP($A173,'FE - Flux 2 - UBL'!$A173:$T1048,20,FALSE)=0,"",VLOOKUP($A173,'FE - Flux 2 - UBL'!$A173:$T1048,20,FALSE))</f>
        <v/>
      </c>
    </row>
    <row r="174" spans="1:18" ht="33.75" customHeight="1">
      <c r="A174" s="223" t="s">
        <v>824</v>
      </c>
      <c r="B174" s="91" t="str">
        <f>VLOOKUP(A174,'FE - Flux 2 - UBL'!A174:D854,4,FALSE)</f>
        <v> 1..1</v>
      </c>
      <c r="C174" s="28"/>
      <c r="D174" s="31"/>
      <c r="E174" s="285" t="s">
        <v>825</v>
      </c>
      <c r="F174" s="287"/>
      <c r="G174" s="291" t="s">
        <v>1943</v>
      </c>
      <c r="H174" s="292"/>
      <c r="I174" s="93" t="str">
        <f>IF(VLOOKUP($A174,'FE - Flux 2 - UBL'!$A174:$R1049,11,FALSE)=0,"",VLOOKUP($A174,'FE - Flux 2 - UBL'!$A174:$R1049,11,FALSE))</f>
        <v> CODED</v>
      </c>
      <c r="J174" s="93">
        <f>IF(VLOOKUP($A174,'FE - Flux 2 - UBL'!$A174:$R1049,12,FALSE)=0,"",VLOOKUP($A174,'FE - Flux 2 - UBL'!$A174:$R1049,12,FALSE))</f>
        <v>3</v>
      </c>
      <c r="K174" s="91" t="str">
        <f>IF(VLOOKUP($A174,'FE - Flux 2 - UBL'!$A174:$R1049,13,FALSE)=0,"",VLOOKUP($A174,'FE - Flux 2 - UBL'!$A174:$R1049,13,FALSE))</f>
        <v>Value = VAT (UBL) Value = VA (CII)</v>
      </c>
      <c r="L174" s="93" t="str">
        <f>IF(VLOOKUP($A174,'FE - Flux 2 - UBL'!$A174:$R1049,14,FALSE)=0,"",VLOOKUP($A174,'FE - Flux 2 - UBL'!$A174:$R1049,14,FALSE))</f>
        <v/>
      </c>
      <c r="M174" s="108" t="str">
        <f>IF(VLOOKUP($A174,'FE - Flux 2 - UBL'!$A174:$R1049,15,FALSE)=0,"",VLOOKUP($A174,'FE - Flux 2 - UBL'!$A174:$R1049,15,FALSE))</f>
        <v/>
      </c>
      <c r="N174" s="92" t="str">
        <f>IF(VLOOKUP($A174,'FE - Flux 2 - UBL'!$A174:$R1049,16,FALSE)=0,"",VLOOKUP($A174,'FE - Flux 2 - UBL'!$A174:$R1049,16,FALSE))</f>
        <v/>
      </c>
      <c r="O174" s="91" t="str">
        <f>IF(VLOOKUP($A174,'FE - Flux 2 - UBL'!$A174:$T1049,17,FALSE)=0,"",VLOOKUP($A174,'FE - Flux 2 - UBL'!$A174:$T1049,17,FALSE))</f>
        <v/>
      </c>
      <c r="P174" s="91" t="str">
        <f>IF(VLOOKUP($A174,'FE - Flux 2 - UBL'!$A174:$T1049,18,FALSE)=0,"",VLOOKUP($A174,'FE - Flux 2 - UBL'!$A174:$T1049,18,FALSE))</f>
        <v/>
      </c>
      <c r="Q174" s="91" t="str">
        <f>IF(VLOOKUP($A174,'FE - Flux 2 - UBL'!$A174:$T1049,19,FALSE)=0,"",VLOOKUP($A174,'FE - Flux 2 - UBL'!$A174:$T1049,19,FALSE))</f>
        <v/>
      </c>
      <c r="R174" s="95" t="str">
        <f>IF(VLOOKUP($A174,'FE - Flux 2 - UBL'!$A174:$T1049,20,FALSE)=0,"",VLOOKUP($A174,'FE - Flux 2 - UBL'!$A174:$T1049,20,FALSE))</f>
        <v/>
      </c>
    </row>
    <row r="175" spans="1:18" ht="33.75" customHeight="1">
      <c r="A175" s="97" t="s">
        <v>827</v>
      </c>
      <c r="B175" s="91" t="str">
        <f>VLOOKUP(A175,'FE - Flux 2 - UBL'!A175:D855,4,FALSE)</f>
        <v> 0..1</v>
      </c>
      <c r="C175" s="28"/>
      <c r="D175" s="304" t="s">
        <v>828</v>
      </c>
      <c r="E175" s="283"/>
      <c r="F175" s="283"/>
      <c r="G175" s="291" t="s">
        <v>1944</v>
      </c>
      <c r="H175" s="292"/>
      <c r="I175" s="93" t="str">
        <f>IF(VLOOKUP($A175,'FE - Flux 2 - UBL'!$A175:$R1050,11,FALSE)=0,"",VLOOKUP($A175,'FE - Flux 2 - UBL'!$A175:$R1050,11,FALSE))</f>
        <v> IDENTIFIER</v>
      </c>
      <c r="J175" s="93">
        <f>IF(VLOOKUP($A175,'FE - Flux 2 - UBL'!$A175:$R1050,12,FALSE)=0,"",VLOOKUP($A175,'FE - Flux 2 - UBL'!$A175:$R1050,12,FALSE))</f>
        <v>50</v>
      </c>
      <c r="K175" s="91" t="str">
        <f>IF(VLOOKUP($A175,'FE - Flux 2 - UBL'!$A175:$R1050,13,FALSE)=0,"",VLOOKUP($A175,'FE - Flux 2 - UBL'!$A175:$R1050,13,FALSE))</f>
        <v/>
      </c>
      <c r="L175" s="93" t="str">
        <f>IF(VLOOKUP($A175,'FE - Flux 2 - UBL'!$A175:$R1050,14,FALSE)=0,"",VLOOKUP($A175,'FE - Flux 2 - UBL'!$A175:$R1050,14,FALSE))</f>
        <v/>
      </c>
      <c r="M175" s="108" t="str">
        <f>IF(VLOOKUP($A175,'FE - Flux 2 - UBL'!$A175:$R1050,15,FALSE)=0,"",VLOOKUP($A175,'FE - Flux 2 - UBL'!$A175:$R1050,15,FALSE))</f>
        <v> Identifies the validator's email address to which a commercial document can be transmitted.</v>
      </c>
      <c r="N175" s="92" t="str">
        <f>IF(VLOOKUP($A175,'FE - Flux 2 - UBL'!$A175:$R1050,16,FALSE)=0,"",VLOOKUP($A175,'FE - Flux 2 - UBL'!$A175:$R1050,16,FALSE))</f>
        <v/>
      </c>
      <c r="O175" s="91" t="str">
        <f>IF(VLOOKUP($A175,'FE - Flux 2 - UBL'!$A175:$T1050,17,FALSE)=0,"",VLOOKUP($A175,'FE - Flux 2 - UBL'!$A175:$T1050,17,FALSE))</f>
        <v/>
      </c>
      <c r="P175" s="91" t="str">
        <f>IF(VLOOKUP($A175,'FE - Flux 2 - UBL'!$A175:$T1050,18,FALSE)=0,"",VLOOKUP($A175,'FE - Flux 2 - UBL'!$A175:$T1050,18,FALSE))</f>
        <v/>
      </c>
      <c r="Q175" s="91" t="str">
        <f>IF(VLOOKUP($A175,'FE - Flux 2 - UBL'!$A175:$T1050,19,FALSE)=0,"",VLOOKUP($A175,'FE - Flux 2 - UBL'!$A175:$T1050,19,FALSE))</f>
        <v/>
      </c>
      <c r="R175" s="95" t="str">
        <f>IF(VLOOKUP($A175,'FE - Flux 2 - UBL'!$A175:$T1050,20,FALSE)=0,"",VLOOKUP($A175,'FE - Flux 2 - UBL'!$A175:$T1050,20,FALSE))</f>
        <v/>
      </c>
    </row>
    <row r="176" spans="1:18" ht="33.75" customHeight="1">
      <c r="A176" s="223" t="s">
        <v>830</v>
      </c>
      <c r="B176" s="91" t="str">
        <f>VLOOKUP(A176,'FE - Flux 2 - UBL'!A176:D856,4,FALSE)</f>
        <v> 1..1</v>
      </c>
      <c r="C176" s="28"/>
      <c r="D176" s="37"/>
      <c r="E176" s="298" t="s">
        <v>831</v>
      </c>
      <c r="F176" s="299"/>
      <c r="G176" s="291" t="s">
        <v>1945</v>
      </c>
      <c r="H176" s="292"/>
      <c r="I176" s="93" t="str">
        <f>IF(VLOOKUP($A176,'FE - Flux 2 - UBL'!$A176:$R1051,11,FALSE)=0,"",VLOOKUP($A176,'FE - Flux 2 - UBL'!$A176:$R1051,11,FALSE))</f>
        <v> IDENTIFIER</v>
      </c>
      <c r="J176" s="93">
        <f>IF(VLOOKUP($A176,'FE - Flux 2 - UBL'!$A176:$R1051,12,FALSE)=0,"",VLOOKUP($A176,'FE - Flux 2 - UBL'!$A176:$R1051,12,FALSE))</f>
        <v>4</v>
      </c>
      <c r="K176" s="91" t="str">
        <f>IF(VLOOKUP($A176,'FE - Flux 2 - UBL'!$A176:$R1051,13,FALSE)=0,"",VLOOKUP($A176,'FE - Flux 2 - UBL'!$A176:$R1051,13,FALSE))</f>
        <v> ISO6523 (ICD)</v>
      </c>
      <c r="L176" s="93" t="str">
        <f>IF(VLOOKUP($A176,'FE - Flux 2 - UBL'!$A176:$R1051,14,FALSE)=0,"",VLOOKUP($A176,'FE - Flux 2 - UBL'!$A176:$R1051,14,FALSE))</f>
        <v/>
      </c>
      <c r="M176" s="108" t="str">
        <f>IF(VLOOKUP($A176,'FE - Flux 2 - UBL'!$A176:$R1051,15,FALSE)=0,"",VLOOKUP($A176,'FE - Flux 2 - UBL'!$A176:$R1051,15,FALSE))</f>
        <v/>
      </c>
      <c r="N176" s="92" t="str">
        <f>IF(VLOOKUP($A176,'FE - Flux 2 - UBL'!$A176:$R1051,16,FALSE)=0,"",VLOOKUP($A176,'FE - Flux 2 - UBL'!$A176:$R1051,16,FALSE))</f>
        <v/>
      </c>
      <c r="O176" s="91" t="str">
        <f>IF(VLOOKUP($A176,'FE - Flux 2 - UBL'!$A176:$T1051,17,FALSE)=0,"",VLOOKUP($A176,'FE - Flux 2 - UBL'!$A176:$T1051,17,FALSE))</f>
        <v> G6.19</v>
      </c>
      <c r="P176" s="91" t="str">
        <f>IF(VLOOKUP($A176,'FE - Flux 2 - UBL'!$A176:$T1051,18,FALSE)=0,"",VLOOKUP($A176,'FE - Flux 2 - UBL'!$A176:$T1051,18,FALSE))</f>
        <v/>
      </c>
      <c r="Q176" s="91" t="str">
        <f>IF(VLOOKUP($A176,'FE - Flux 2 - UBL'!$A176:$T1051,19,FALSE)=0,"",VLOOKUP($A176,'FE - Flux 2 - UBL'!$A176:$T1051,19,FALSE))</f>
        <v/>
      </c>
      <c r="R176" s="95" t="str">
        <f>IF(VLOOKUP($A176,'FE - Flux 2 - UBL'!$A176:$T1051,20,FALSE)=0,"",VLOOKUP($A176,'FE - Flux 2 - UBL'!$A176:$T1051,20,FALSE))</f>
        <v/>
      </c>
    </row>
    <row r="177" spans="1:18" ht="33.75" customHeight="1">
      <c r="A177" s="97" t="s">
        <v>833</v>
      </c>
      <c r="B177" s="91" t="str">
        <f>VLOOKUP(A177,'FE - Flux 2 - UBL'!A177:D857,4,FALSE)</f>
        <v> 0..1</v>
      </c>
      <c r="C177" s="28"/>
      <c r="D177" s="307" t="s">
        <v>834</v>
      </c>
      <c r="E177" s="308"/>
      <c r="F177" s="308"/>
      <c r="G177" s="291" t="s">
        <v>1946</v>
      </c>
      <c r="H177" s="292"/>
      <c r="I177" s="93" t="str">
        <f>IF(VLOOKUP($A177,'FE - Flux 2 - UBL'!$A177:$R1052,11,FALSE)=0,"",VLOOKUP($A177,'FE - Flux 2 - UBL'!$A177:$R1052,11,FALSE))</f>
        <v/>
      </c>
      <c r="J177" s="93" t="str">
        <f>IF(VLOOKUP($A177,'FE - Flux 2 - UBL'!$A177:$R1052,12,FALSE)=0,"",VLOOKUP($A177,'FE - Flux 2 - UBL'!$A177:$R1052,12,FALSE))</f>
        <v/>
      </c>
      <c r="K177" s="91" t="str">
        <f>IF(VLOOKUP($A177,'FE - Flux 2 - UBL'!$A177:$R1052,13,FALSE)=0,"",VLOOKUP($A177,'FE - Flux 2 - UBL'!$A177:$R1052,13,FALSE))</f>
        <v/>
      </c>
      <c r="L177" s="93" t="str">
        <f>IF(VLOOKUP($A177,'FE - Flux 2 - UBL'!$A177:$R1052,14,FALSE)=0,"",VLOOKUP($A177,'FE - Flux 2 - UBL'!$A177:$R1052,14,FALSE))</f>
        <v/>
      </c>
      <c r="M177" s="108" t="str">
        <f>IF(VLOOKUP($A177,'FE - Flux 2 - UBL'!$A177:$R1052,15,FALSE)=0,"",VLOOKUP($A177,'FE - Flux 2 - UBL'!$A177:$R1052,15,FALSE))</f>
        <v/>
      </c>
      <c r="N177" s="92" t="str">
        <f>IF(VLOOKUP($A177,'FE - Flux 2 - UBL'!$A177:$R1052,16,FALSE)=0,"",VLOOKUP($A177,'FE - Flux 2 - UBL'!$A177:$R1052,16,FALSE))</f>
        <v/>
      </c>
      <c r="O177" s="91" t="str">
        <f>IF(VLOOKUP($A177,'FE - Flux 2 - UBL'!$A177:$T1052,17,FALSE)=0,"",VLOOKUP($A177,'FE - Flux 2 - UBL'!$A177:$T1052,17,FALSE))</f>
        <v/>
      </c>
      <c r="P177" s="91" t="str">
        <f>IF(VLOOKUP($A177,'FE - Flux 2 - UBL'!$A177:$T1052,18,FALSE)=0,"",VLOOKUP($A177,'FE - Flux 2 - UBL'!$A177:$T1052,18,FALSE))</f>
        <v/>
      </c>
      <c r="Q177" s="91" t="str">
        <f>IF(VLOOKUP($A177,'FE - Flux 2 - UBL'!$A177:$T1052,19,FALSE)=0,"",VLOOKUP($A177,'FE - Flux 2 - UBL'!$A177:$T1052,19,FALSE))</f>
        <v/>
      </c>
      <c r="R177" s="95" t="str">
        <f>IF(VLOOKUP($A177,'FE - Flux 2 - UBL'!$A177:$T1052,20,FALSE)=0,"",VLOOKUP($A177,'FE - Flux 2 - UBL'!$A177:$T1052,20,FALSE))</f>
        <v/>
      </c>
    </row>
    <row r="178" spans="1:18" ht="33.75" customHeight="1">
      <c r="A178" s="223" t="s">
        <v>836</v>
      </c>
      <c r="B178" s="91" t="str">
        <f>VLOOKUP(A178,'FE - Flux 2 - UBL'!A178:D858,4,FALSE)</f>
        <v> 0..1</v>
      </c>
      <c r="C178" s="28"/>
      <c r="D178" s="43"/>
      <c r="E178" s="285" t="s">
        <v>837</v>
      </c>
      <c r="F178" s="287"/>
      <c r="G178" s="291" t="s">
        <v>1947</v>
      </c>
      <c r="H178" s="292"/>
      <c r="I178" s="93" t="str">
        <f>IF(VLOOKUP($A178,'FE - Flux 2 - UBL'!$A178:$R1053,11,FALSE)=0,"",VLOOKUP($A178,'FE - Flux 2 - UBL'!$A178:$R1053,11,FALSE))</f>
        <v> TEXT</v>
      </c>
      <c r="J178" s="93">
        <f>IF(VLOOKUP($A178,'FE - Flux 2 - UBL'!$A178:$R1053,12,FALSE)=0,"",VLOOKUP($A178,'FE - Flux 2 - UBL'!$A178:$R1053,12,FALSE))</f>
        <v>255</v>
      </c>
      <c r="K178" s="91" t="str">
        <f>IF(VLOOKUP($A178,'FE - Flux 2 - UBL'!$A178:$R1053,13,FALSE)=0,"",VLOOKUP($A178,'FE - Flux 2 - UBL'!$A178:$R1053,13,FALSE))</f>
        <v/>
      </c>
      <c r="L178" s="93" t="str">
        <f>IF(VLOOKUP($A178,'FE - Flux 2 - UBL'!$A178:$R1053,14,FALSE)=0,"",VLOOKUP($A178,'FE - Flux 2 - UBL'!$A178:$R1053,14,FALSE))</f>
        <v/>
      </c>
      <c r="M178" s="108" t="str">
        <f>IF(VLOOKUP($A178,'FE - Flux 2 - UBL'!$A178:$R1053,15,FALSE)=0,"",VLOOKUP($A178,'FE - Flux 2 - UBL'!$A178:$R1053,15,FALSE))</f>
        <v> Main line of an address.</v>
      </c>
      <c r="N178" s="92" t="str">
        <f>IF(VLOOKUP($A178,'FE - Flux 2 - UBL'!$A178:$R1053,16,FALSE)=0,"",VLOOKUP($A178,'FE - Flux 2 - UBL'!$A178:$R1053,16,FALSE))</f>
        <v> Usually the name and number of the street or post office box.</v>
      </c>
      <c r="O178" s="91" t="str">
        <f>IF(VLOOKUP($A178,'FE - Flux 2 - UBL'!$A178:$T1053,17,FALSE)=0,"",VLOOKUP($A178,'FE - Flux 2 - UBL'!$A178:$T1053,17,FALSE))</f>
        <v/>
      </c>
      <c r="P178" s="91" t="str">
        <f>IF(VLOOKUP($A178,'FE - Flux 2 - UBL'!$A178:$T1053,18,FALSE)=0,"",VLOOKUP($A178,'FE - Flux 2 - UBL'!$A178:$T1053,18,FALSE))</f>
        <v/>
      </c>
      <c r="Q178" s="91" t="str">
        <f>IF(VLOOKUP($A178,'FE - Flux 2 - UBL'!$A178:$T1053,19,FALSE)=0,"",VLOOKUP($A178,'FE - Flux 2 - UBL'!$A178:$T1053,19,FALSE))</f>
        <v/>
      </c>
      <c r="R178" s="95" t="str">
        <f>IF(VLOOKUP($A178,'FE - Flux 2 - UBL'!$A178:$T1053,20,FALSE)=0,"",VLOOKUP($A178,'FE - Flux 2 - UBL'!$A178:$T1053,20,FALSE))</f>
        <v/>
      </c>
    </row>
    <row r="179" spans="1:18" ht="33.75" customHeight="1">
      <c r="A179" s="223" t="s">
        <v>839</v>
      </c>
      <c r="B179" s="91" t="str">
        <f>VLOOKUP(A179,'FE - Flux 2 - UBL'!A179:D859,4,FALSE)</f>
        <v> 0..1</v>
      </c>
      <c r="C179" s="28"/>
      <c r="D179" s="43"/>
      <c r="E179" s="285" t="s">
        <v>840</v>
      </c>
      <c r="F179" s="287"/>
      <c r="G179" s="291" t="s">
        <v>1948</v>
      </c>
      <c r="H179" s="292"/>
      <c r="I179" s="93" t="str">
        <f>IF(VLOOKUP($A179,'FE - Flux 2 - UBL'!$A179:$R1054,11,FALSE)=0,"",VLOOKUP($A179,'FE - Flux 2 - UBL'!$A179:$R1054,11,FALSE))</f>
        <v> TEXT</v>
      </c>
      <c r="J179" s="93">
        <f>IF(VLOOKUP($A179,'FE - Flux 2 - UBL'!$A179:$R1054,12,FALSE)=0,"",VLOOKUP($A179,'FE - Flux 2 - UBL'!$A179:$R1054,12,FALSE))</f>
        <v>255</v>
      </c>
      <c r="K179" s="91" t="str">
        <f>IF(VLOOKUP($A179,'FE - Flux 2 - UBL'!$A179:$R1054,13,FALSE)=0,"",VLOOKUP($A179,'FE - Flux 2 - UBL'!$A179:$R1054,13,FALSE))</f>
        <v/>
      </c>
      <c r="L179" s="93" t="str">
        <f>IF(VLOOKUP($A179,'FE - Flux 2 - UBL'!$A179:$R1054,14,FALSE)=0,"",VLOOKUP($A179,'FE - Flux 2 - UBL'!$A179:$R1054,14,FALSE))</f>
        <v/>
      </c>
      <c r="M179" s="108" t="str">
        <f>IF(VLOOKUP($A179,'FE - Flux 2 - UBL'!$A179:$R1054,15,FALSE)=0,"",VLOOKUP($A179,'FE - Flux 2 - UBL'!$A179:$R1054,15,FALSE))</f>
        <v> Additional line of an address, which can be used to provide details and supplement the main line.</v>
      </c>
      <c r="N179" s="92" t="str">
        <f>IF(VLOOKUP($A179,'FE - Flux 2 - UBL'!$A179:$R1054,16,FALSE)=0,"",VLOOKUP($A179,'FE - Flux 2 - UBL'!$A179:$R1054,16,FALSE))</f>
        <v/>
      </c>
      <c r="O179" s="91" t="str">
        <f>IF(VLOOKUP($A179,'FE - Flux 2 - UBL'!$A179:$T1054,17,FALSE)=0,"",VLOOKUP($A179,'FE - Flux 2 - UBL'!$A179:$T1054,17,FALSE))</f>
        <v/>
      </c>
      <c r="P179" s="91" t="str">
        <f>IF(VLOOKUP($A179,'FE - Flux 2 - UBL'!$A179:$T1054,18,FALSE)=0,"",VLOOKUP($A179,'FE - Flux 2 - UBL'!$A179:$T1054,18,FALSE))</f>
        <v/>
      </c>
      <c r="Q179" s="91" t="str">
        <f>IF(VLOOKUP($A179,'FE - Flux 2 - UBL'!$A179:$T1054,19,FALSE)=0,"",VLOOKUP($A179,'FE - Flux 2 - UBL'!$A179:$T1054,19,FALSE))</f>
        <v/>
      </c>
      <c r="R179" s="95" t="str">
        <f>IF(VLOOKUP($A179,'FE - Flux 2 - UBL'!$A179:$T1054,20,FALSE)=0,"",VLOOKUP($A179,'FE - Flux 2 - UBL'!$A179:$T1054,20,FALSE))</f>
        <v/>
      </c>
    </row>
    <row r="180" spans="1:18" ht="33.75" customHeight="1">
      <c r="A180" s="223" t="s">
        <v>842</v>
      </c>
      <c r="B180" s="91" t="str">
        <f>VLOOKUP(A180,'FE - Flux 2 - UBL'!A180:D860,4,FALSE)</f>
        <v> 0..1</v>
      </c>
      <c r="C180" s="28"/>
      <c r="D180" s="43"/>
      <c r="E180" s="285" t="s">
        <v>843</v>
      </c>
      <c r="F180" s="287"/>
      <c r="G180" s="291" t="s">
        <v>1949</v>
      </c>
      <c r="H180" s="292"/>
      <c r="I180" s="93" t="str">
        <f>IF(VLOOKUP($A180,'FE - Flux 2 - UBL'!$A180:$R1055,11,FALSE)=0,"",VLOOKUP($A180,'FE - Flux 2 - UBL'!$A180:$R1055,11,FALSE))</f>
        <v> TEXT</v>
      </c>
      <c r="J180" s="93">
        <f>IF(VLOOKUP($A180,'FE - Flux 2 - UBL'!$A180:$R1055,12,FALSE)=0,"",VLOOKUP($A180,'FE - Flux 2 - UBL'!$A180:$R1055,12,FALSE))</f>
        <v>255</v>
      </c>
      <c r="K180" s="91" t="str">
        <f>IF(VLOOKUP($A180,'FE - Flux 2 - UBL'!$A180:$R1055,13,FALSE)=0,"",VLOOKUP($A180,'FE - Flux 2 - UBL'!$A180:$R1055,13,FALSE))</f>
        <v/>
      </c>
      <c r="L180" s="93" t="str">
        <f>IF(VLOOKUP($A180,'FE - Flux 2 - UBL'!$A180:$R1055,14,FALSE)=0,"",VLOOKUP($A180,'FE - Flux 2 - UBL'!$A180:$R1055,14,FALSE))</f>
        <v/>
      </c>
      <c r="M180" s="108" t="str">
        <f>IF(VLOOKUP($A180,'FE - Flux 2 - UBL'!$A180:$R1055,15,FALSE)=0,"",VLOOKUP($A180,'FE - Flux 2 - UBL'!$A180:$R1055,15,FALSE))</f>
        <v> Additional line of an address, which can be used to provide details and supplement the main line.</v>
      </c>
      <c r="N180" s="92" t="str">
        <f>IF(VLOOKUP($A180,'FE - Flux 2 - UBL'!$A180:$R1055,16,FALSE)=0,"",VLOOKUP($A180,'FE - Flux 2 - UBL'!$A180:$R1055,16,FALSE))</f>
        <v/>
      </c>
      <c r="O180" s="91" t="str">
        <f>IF(VLOOKUP($A180,'FE - Flux 2 - UBL'!$A180:$T1055,17,FALSE)=0,"",VLOOKUP($A180,'FE - Flux 2 - UBL'!$A180:$T1055,17,FALSE))</f>
        <v/>
      </c>
      <c r="P180" s="91" t="str">
        <f>IF(VLOOKUP($A180,'FE - Flux 2 - UBL'!$A180:$T1055,18,FALSE)=0,"",VLOOKUP($A180,'FE - Flux 2 - UBL'!$A180:$T1055,18,FALSE))</f>
        <v/>
      </c>
      <c r="Q180" s="91" t="str">
        <f>IF(VLOOKUP($A180,'FE - Flux 2 - UBL'!$A180:$T1055,19,FALSE)=0,"",VLOOKUP($A180,'FE - Flux 2 - UBL'!$A180:$T1055,19,FALSE))</f>
        <v/>
      </c>
      <c r="R180" s="95" t="str">
        <f>IF(VLOOKUP($A180,'FE - Flux 2 - UBL'!$A180:$T1055,20,FALSE)=0,"",VLOOKUP($A180,'FE - Flux 2 - UBL'!$A180:$T1055,20,FALSE))</f>
        <v/>
      </c>
    </row>
    <row r="181" spans="1:18" ht="33.75" customHeight="1">
      <c r="A181" s="223" t="s">
        <v>845</v>
      </c>
      <c r="B181" s="91" t="str">
        <f>VLOOKUP(A181,'FE - Flux 2 - UBL'!A181:D861,4,FALSE)</f>
        <v>0..1</v>
      </c>
      <c r="C181" s="28"/>
      <c r="D181" s="43"/>
      <c r="E181" s="285" t="s">
        <v>846</v>
      </c>
      <c r="F181" s="287"/>
      <c r="G181" s="291" t="s">
        <v>1950</v>
      </c>
      <c r="H181" s="292"/>
      <c r="I181" s="93" t="str">
        <f>IF(VLOOKUP($A181,'FE - Flux 2 - UBL'!$A181:$R1056,11,FALSE)=0,"",VLOOKUP($A181,'FE - Flux 2 - UBL'!$A181:$R1056,11,FALSE))</f>
        <v> TEXT</v>
      </c>
      <c r="J181" s="93">
        <f>IF(VLOOKUP($A181,'FE - Flux 2 - UBL'!$A181:$R1056,12,FALSE)=0,"",VLOOKUP($A181,'FE - Flux 2 - UBL'!$A181:$R1056,12,FALSE))</f>
        <v>255</v>
      </c>
      <c r="K181" s="91" t="str">
        <f>IF(VLOOKUP($A181,'FE - Flux 2 - UBL'!$A181:$R1056,13,FALSE)=0,"",VLOOKUP($A181,'FE - Flux 2 - UBL'!$A181:$R1056,13,FALSE))</f>
        <v/>
      </c>
      <c r="L181" s="93" t="str">
        <f>IF(VLOOKUP($A181,'FE - Flux 2 - UBL'!$A181:$R1056,14,FALSE)=0,"",VLOOKUP($A181,'FE - Flux 2 - UBL'!$A181:$R1056,14,FALSE))</f>
        <v/>
      </c>
      <c r="M181" s="108" t="str">
        <f>IF(VLOOKUP($A181,'FE - Flux 2 - UBL'!$A181:$R1056,15,FALSE)=0,"",VLOOKUP($A181,'FE - Flux 2 - UBL'!$A181:$R1056,15,FALSE))</f>
        <v> Common name of the municipality, town or village in which the payer's address is located</v>
      </c>
      <c r="N181" s="92" t="str">
        <f>IF(VLOOKUP($A181,'FE - Flux 2 - UBL'!$A181:$R1056,16,FALSE)=0,"",VLOOKUP($A181,'FE - Flux 2 - UBL'!$A181:$R1056,16,FALSE))</f>
        <v/>
      </c>
      <c r="O181" s="91" t="str">
        <f>IF(VLOOKUP($A181,'FE - Flux 2 - UBL'!$A181:$T1056,17,FALSE)=0,"",VLOOKUP($A181,'FE - Flux 2 - UBL'!$A181:$T1056,17,FALSE))</f>
        <v/>
      </c>
      <c r="P181" s="91" t="str">
        <f>IF(VLOOKUP($A181,'FE - Flux 2 - UBL'!$A181:$T1056,18,FALSE)=0,"",VLOOKUP($A181,'FE - Flux 2 - UBL'!$A181:$T1056,18,FALSE))</f>
        <v/>
      </c>
      <c r="Q181" s="91" t="str">
        <f>IF(VLOOKUP($A181,'FE - Flux 2 - UBL'!$A181:$T1056,19,FALSE)=0,"",VLOOKUP($A181,'FE - Flux 2 - UBL'!$A181:$T1056,19,FALSE))</f>
        <v/>
      </c>
      <c r="R181" s="95" t="str">
        <f>IF(VLOOKUP($A181,'FE - Flux 2 - UBL'!$A181:$T1056,20,FALSE)=0,"",VLOOKUP($A181,'FE - Flux 2 - UBL'!$A181:$T1056,20,FALSE))</f>
        <v/>
      </c>
    </row>
    <row r="182" spans="1:18" ht="33.75" customHeight="1">
      <c r="A182" s="223" t="s">
        <v>848</v>
      </c>
      <c r="B182" s="91" t="str">
        <f>VLOOKUP(A182,'FE - Flux 2 - UBL'!A182:D862,4,FALSE)</f>
        <v> 0..1</v>
      </c>
      <c r="C182" s="28"/>
      <c r="D182" s="43"/>
      <c r="E182" s="285" t="s">
        <v>849</v>
      </c>
      <c r="F182" s="287"/>
      <c r="G182" s="291" t="s">
        <v>1951</v>
      </c>
      <c r="H182" s="292"/>
      <c r="I182" s="93" t="str">
        <f>IF(VLOOKUP($A182,'FE - Flux 2 - UBL'!$A182:$R1057,11,FALSE)=0,"",VLOOKUP($A182,'FE - Flux 2 - UBL'!$A182:$R1057,11,FALSE))</f>
        <v> TEXT</v>
      </c>
      <c r="J182" s="93">
        <f>IF(VLOOKUP($A182,'FE - Flux 2 - UBL'!$A182:$R1057,12,FALSE)=0,"",VLOOKUP($A182,'FE - Flux 2 - UBL'!$A182:$R1057,12,FALSE))</f>
        <v>10</v>
      </c>
      <c r="K182" s="91" t="str">
        <f>IF(VLOOKUP($A182,'FE - Flux 2 - UBL'!$A182:$R1057,13,FALSE)=0,"",VLOOKUP($A182,'FE - Flux 2 - UBL'!$A182:$R1057,13,FALSE))</f>
        <v/>
      </c>
      <c r="L182" s="93" t="str">
        <f>IF(VLOOKUP($A182,'FE - Flux 2 - UBL'!$A182:$R1057,14,FALSE)=0,"",VLOOKUP($A182,'FE - Flux 2 - UBL'!$A182:$R1057,14,FALSE))</f>
        <v/>
      </c>
      <c r="M182" s="108" t="str">
        <f>IF(VLOOKUP($A182,'FE - Flux 2 - UBL'!$A182:$R1057,15,FALSE)=0,"",VLOOKUP($A182,'FE - Flux 2 - UBL'!$A182:$R1057,15,FALSE))</f>
        <v> Identifier for an addressable group of properties, consistent with the applicable postal service.</v>
      </c>
      <c r="N182" s="92" t="str">
        <f>IF(VLOOKUP($A182,'FE - Flux 2 - UBL'!$A182:$R1057,16,FALSE)=0,"",VLOOKUP($A182,'FE - Flux 2 - UBL'!$A182:$R1057,16,FALSE))</f>
        <v> Example: postal code or postal delivery number.</v>
      </c>
      <c r="O182" s="91" t="str">
        <f>IF(VLOOKUP($A182,'FE - Flux 2 - UBL'!$A182:$T1057,17,FALSE)=0,"",VLOOKUP($A182,'FE - Flux 2 - UBL'!$A182:$T1057,17,FALSE))</f>
        <v/>
      </c>
      <c r="P182" s="91" t="str">
        <f>IF(VLOOKUP($A182,'FE - Flux 2 - UBL'!$A182:$T1057,18,FALSE)=0,"",VLOOKUP($A182,'FE - Flux 2 - UBL'!$A182:$T1057,18,FALSE))</f>
        <v/>
      </c>
      <c r="Q182" s="91" t="str">
        <f>IF(VLOOKUP($A182,'FE - Flux 2 - UBL'!$A182:$T1057,19,FALSE)=0,"",VLOOKUP($A182,'FE - Flux 2 - UBL'!$A182:$T1057,19,FALSE))</f>
        <v/>
      </c>
      <c r="R182" s="95" t="str">
        <f>IF(VLOOKUP($A182,'FE - Flux 2 - UBL'!$A182:$T1057,20,FALSE)=0,"",VLOOKUP($A182,'FE - Flux 2 - UBL'!$A182:$T1057,20,FALSE))</f>
        <v/>
      </c>
    </row>
    <row r="183" spans="1:18" ht="33.75" customHeight="1">
      <c r="A183" s="223" t="s">
        <v>851</v>
      </c>
      <c r="B183" s="91" t="str">
        <f>VLOOKUP(A183,'FE - Flux 2 - UBL'!A183:D863,4,FALSE)</f>
        <v> 0..1</v>
      </c>
      <c r="C183" s="28"/>
      <c r="D183" s="43"/>
      <c r="E183" s="285" t="s">
        <v>852</v>
      </c>
      <c r="F183" s="287"/>
      <c r="G183" s="291" t="s">
        <v>1952</v>
      </c>
      <c r="H183" s="292"/>
      <c r="I183" s="93" t="str">
        <f>IF(VLOOKUP($A183,'FE - Flux 2 - UBL'!$A183:$R1058,11,FALSE)=0,"",VLOOKUP($A183,'FE - Flux 2 - UBL'!$A183:$R1058,11,FALSE))</f>
        <v> TEXT</v>
      </c>
      <c r="J183" s="93">
        <f>IF(VLOOKUP($A183,'FE - Flux 2 - UBL'!$A183:$R1058,12,FALSE)=0,"",VLOOKUP($A183,'FE - Flux 2 - UBL'!$A183:$R1058,12,FALSE))</f>
        <v>255</v>
      </c>
      <c r="K183" s="91" t="str">
        <f>IF(VLOOKUP($A183,'FE - Flux 2 - UBL'!$A183:$R1058,13,FALSE)=0,"",VLOOKUP($A183,'FE - Flux 2 - UBL'!$A183:$R1058,13,FALSE))</f>
        <v/>
      </c>
      <c r="L183" s="93" t="str">
        <f>IF(VLOOKUP($A183,'FE - Flux 2 - UBL'!$A183:$R1058,14,FALSE)=0,"",VLOOKUP($A183,'FE - Flux 2 - UBL'!$A183:$R1058,14,FALSE))</f>
        <v/>
      </c>
      <c r="M183" s="108" t="str">
        <f>IF(VLOOKUP($A183,'FE - Flux 2 - UBL'!$A183:$R1058,15,FALSE)=0,"",VLOOKUP($A183,'FE - Flux 2 - UBL'!$A183:$R1058,15,FALSE))</f>
        <v> Subdivision of a country.</v>
      </c>
      <c r="N183" s="92" t="str">
        <f>IF(VLOOKUP($A183,'FE - Flux 2 - UBL'!$A183:$R1058,16,FALSE)=0,"",VLOOKUP($A183,'FE - Flux 2 - UBL'!$A183:$R1058,16,FALSE))</f>
        <v> Example: region, county, state, province, etc.</v>
      </c>
      <c r="O183" s="91" t="str">
        <f>IF(VLOOKUP($A183,'FE - Flux 2 - UBL'!$A183:$T1058,17,FALSE)=0,"",VLOOKUP($A183,'FE - Flux 2 - UBL'!$A183:$T1058,17,FALSE))</f>
        <v/>
      </c>
      <c r="P183" s="91" t="str">
        <f>IF(VLOOKUP($A183,'FE - Flux 2 - UBL'!$A183:$T1058,18,FALSE)=0,"",VLOOKUP($A183,'FE - Flux 2 - UBL'!$A183:$T1058,18,FALSE))</f>
        <v/>
      </c>
      <c r="Q183" s="91" t="str">
        <f>IF(VLOOKUP($A183,'FE - Flux 2 - UBL'!$A183:$T1058,19,FALSE)=0,"",VLOOKUP($A183,'FE - Flux 2 - UBL'!$A183:$T1058,19,FALSE))</f>
        <v/>
      </c>
      <c r="R183" s="95" t="str">
        <f>IF(VLOOKUP($A183,'FE - Flux 2 - UBL'!$A183:$T1058,20,FALSE)=0,"",VLOOKUP($A183,'FE - Flux 2 - UBL'!$A183:$T1058,20,FALSE))</f>
        <v/>
      </c>
    </row>
    <row r="184" spans="1:18" ht="42">
      <c r="A184" s="223" t="s">
        <v>854</v>
      </c>
      <c r="B184" s="91" t="str">
        <f>VLOOKUP(A184,'FE - Flux 2 - UBL'!A184:D864,4,FALSE)</f>
        <v> 0..1</v>
      </c>
      <c r="C184" s="28"/>
      <c r="D184" s="44"/>
      <c r="E184" s="285" t="s">
        <v>855</v>
      </c>
      <c r="F184" s="287"/>
      <c r="G184" s="291" t="s">
        <v>1953</v>
      </c>
      <c r="H184" s="292"/>
      <c r="I184" s="93" t="str">
        <f>IF(VLOOKUP($A184,'FE - Flux 2 - UBL'!$A184:$R1059,11,FALSE)=0,"",VLOOKUP($A184,'FE - Flux 2 - UBL'!$A184:$R1059,11,FALSE))</f>
        <v> CODED</v>
      </c>
      <c r="J184" s="93">
        <f>IF(VLOOKUP($A184,'FE - Flux 2 - UBL'!$A184:$R1059,12,FALSE)=0,"",VLOOKUP($A184,'FE - Flux 2 - UBL'!$A184:$R1059,12,FALSE))</f>
        <v>2</v>
      </c>
      <c r="K184" s="91" t="str">
        <f>IF(VLOOKUP($A184,'FE - Flux 2 - UBL'!$A184:$R1059,13,FALSE)=0,"",VLOOKUP($A184,'FE - Flux 2 - UBL'!$A184:$R1059,13,FALSE))</f>
        <v> ISO 3166</v>
      </c>
      <c r="L184" s="93" t="str">
        <f>IF(VLOOKUP($A184,'FE - Flux 2 - UBL'!$A184:$R1059,14,FALSE)=0,"",VLOOKUP($A184,'FE - Flux 2 - UBL'!$A184:$R1059,14,FALSE))</f>
        <v/>
      </c>
      <c r="M184" s="108" t="str">
        <f>IF(VLOOKUP($A184,'FE - Flux 2 - UBL'!$A184:$R1059,15,FALSE)=0,"",VLOOKUP($A184,'FE - Flux 2 - UBL'!$A184:$R1059,15,FALSE))</f>
        <v> Country identification code.</v>
      </c>
      <c r="N184" s="92" t="str">
        <f>IF(VLOOKUP($A184,'FE - Flux 2 - UBL'!$A184:$R1059,16,FALSE)=0,"",VLOOKUP($A184,'FE - Flux 2 - UBL'!$A184:$R1059,16,FALSE))</f>
        <v> Valid country lists are registered with the Maintenance Agency for ISO 3166-1 “Codes for the representation of country names and their subdivisions”. It is recommended to use alpha-2 representation.</v>
      </c>
      <c r="O184" s="91" t="str">
        <f>IF(VLOOKUP($A184,'FE - Flux 2 - UBL'!$A184:$T1059,17,FALSE)=0,"",VLOOKUP($A184,'FE - Flux 2 - UBL'!$A184:$T1059,17,FALSE))</f>
        <v> G2.01</v>
      </c>
      <c r="P184" s="91" t="str">
        <f>IF(VLOOKUP($A184,'FE - Flux 2 - UBL'!$A184:$T1059,18,FALSE)=0,"",VLOOKUP($A184,'FE - Flux 2 - UBL'!$A184:$T1059,18,FALSE))</f>
        <v/>
      </c>
      <c r="Q184" s="91" t="str">
        <f>IF(VLOOKUP($A184,'FE - Flux 2 - UBL'!$A184:$T1059,19,FALSE)=0,"",VLOOKUP($A184,'FE - Flux 2 - UBL'!$A184:$T1059,19,FALSE))</f>
        <v/>
      </c>
      <c r="R184" s="95" t="str">
        <f>IF(VLOOKUP($A184,'FE - Flux 2 - UBL'!$A184:$T1059,20,FALSE)=0,"",VLOOKUP($A184,'FE - Flux 2 - UBL'!$A184:$T1059,20,FALSE))</f>
        <v/>
      </c>
    </row>
    <row r="185" spans="1:18" ht="29.25" customHeight="1">
      <c r="A185" s="97" t="s">
        <v>857</v>
      </c>
      <c r="B185" s="91" t="str">
        <f>VLOOKUP(A185,'FE - Flux 2 - UBL'!A185:D865,4,FALSE)</f>
        <v> 0..1</v>
      </c>
      <c r="C185" s="28"/>
      <c r="D185" s="307" t="s">
        <v>858</v>
      </c>
      <c r="E185" s="308"/>
      <c r="F185" s="308"/>
      <c r="G185" s="291" t="s">
        <v>1954</v>
      </c>
      <c r="H185" s="292"/>
      <c r="I185" s="93" t="str">
        <f>IF(VLOOKUP($A185,'FE - Flux 2 - UBL'!$A185:$R1060,11,FALSE)=0,"",VLOOKUP($A185,'FE - Flux 2 - UBL'!$A185:$R1060,11,FALSE))</f>
        <v/>
      </c>
      <c r="J185" s="93" t="str">
        <f>IF(VLOOKUP($A185,'FE - Flux 2 - UBL'!$A185:$R1060,12,FALSE)=0,"",VLOOKUP($A185,'FE - Flux 2 - UBL'!$A185:$R1060,12,FALSE))</f>
        <v/>
      </c>
      <c r="K185" s="91" t="str">
        <f>IF(VLOOKUP($A185,'FE - Flux 2 - UBL'!$A185:$R1060,13,FALSE)=0,"",VLOOKUP($A185,'FE - Flux 2 - UBL'!$A185:$R1060,13,FALSE))</f>
        <v/>
      </c>
      <c r="L185" s="93" t="str">
        <f>IF(VLOOKUP($A185,'FE - Flux 2 - UBL'!$A185:$R1060,14,FALSE)=0,"",VLOOKUP($A185,'FE - Flux 2 - UBL'!$A185:$R1060,14,FALSE))</f>
        <v/>
      </c>
      <c r="M185" s="108" t="str">
        <f>IF(VLOOKUP($A185,'FE - Flux 2 - UBL'!$A185:$R1060,15,FALSE)=0,"",VLOOKUP($A185,'FE - Flux 2 - UBL'!$A185:$R1060,15,FALSE))</f>
        <v/>
      </c>
      <c r="N185" s="92" t="str">
        <f>IF(VLOOKUP($A185,'FE - Flux 2 - UBL'!$A185:$R1060,16,FALSE)=0,"",VLOOKUP($A185,'FE - Flux 2 - UBL'!$A185:$R1060,16,FALSE))</f>
        <v/>
      </c>
      <c r="O185" s="91" t="str">
        <f>IF(VLOOKUP($A185,'FE - Flux 2 - UBL'!$A185:$T1060,17,FALSE)=0,"",VLOOKUP($A185,'FE - Flux 2 - UBL'!$A185:$T1060,17,FALSE))</f>
        <v/>
      </c>
      <c r="P185" s="91" t="str">
        <f>IF(VLOOKUP($A185,'FE - Flux 2 - UBL'!$A185:$T1060,18,FALSE)=0,"",VLOOKUP($A185,'FE - Flux 2 - UBL'!$A185:$T1060,18,FALSE))</f>
        <v/>
      </c>
      <c r="Q185" s="91" t="str">
        <f>IF(VLOOKUP($A185,'FE - Flux 2 - UBL'!$A185:$T1060,19,FALSE)=0,"",VLOOKUP($A185,'FE - Flux 2 - UBL'!$A185:$T1060,19,FALSE))</f>
        <v/>
      </c>
      <c r="R185" s="95" t="str">
        <f>IF(VLOOKUP($A185,'FE - Flux 2 - UBL'!$A185:$T1060,20,FALSE)=0,"",VLOOKUP($A185,'FE - Flux 2 - UBL'!$A185:$T1060,20,FALSE))</f>
        <v/>
      </c>
    </row>
    <row r="186" spans="1:18" ht="29.25" customHeight="1">
      <c r="A186" s="223" t="s">
        <v>860</v>
      </c>
      <c r="B186" s="91" t="str">
        <f>VLOOKUP(A186,'FE - Flux 2 - UBL'!A186:D866,4,FALSE)</f>
        <v>0..1</v>
      </c>
      <c r="C186" s="28"/>
      <c r="D186" s="43"/>
      <c r="E186" s="285" t="s">
        <v>861</v>
      </c>
      <c r="F186" s="287"/>
      <c r="G186" s="291" t="s">
        <v>1955</v>
      </c>
      <c r="H186" s="292"/>
      <c r="I186" s="93" t="str">
        <f>IF(VLOOKUP($A186,'FE - Flux 2 - UBL'!$A186:$R1061,11,FALSE)=0,"",VLOOKUP($A186,'FE - Flux 2 - UBL'!$A186:$R1061,11,FALSE))</f>
        <v> TEXT</v>
      </c>
      <c r="J186" s="93">
        <f>IF(VLOOKUP($A186,'FE - Flux 2 - UBL'!$A186:$R1061,12,FALSE)=0,"",VLOOKUP($A186,'FE - Flux 2 - UBL'!$A186:$R1061,12,FALSE))</f>
        <v>100</v>
      </c>
      <c r="K186" s="91" t="str">
        <f>IF(VLOOKUP($A186,'FE - Flux 2 - UBL'!$A186:$R1061,13,FALSE)=0,"",VLOOKUP($A186,'FE - Flux 2 - UBL'!$A186:$R1061,13,FALSE))</f>
        <v/>
      </c>
      <c r="L186" s="93" t="str">
        <f>IF(VLOOKUP($A186,'FE - Flux 2 - UBL'!$A186:$R1061,14,FALSE)=0,"",VLOOKUP($A186,'FE - Flux 2 - UBL'!$A186:$R1061,14,FALSE))</f>
        <v/>
      </c>
      <c r="M186" s="108" t="str">
        <f>IF(VLOOKUP($A186,'FE - Flux 2 - UBL'!$A186:$R1061,15,FALSE)=0,"",VLOOKUP($A186,'FE - Flux 2 - UBL'!$A186:$R1061,15,FALSE))</f>
        <v> Point of contact corresponding to a legal entity or legal entity.</v>
      </c>
      <c r="N186" s="92" t="str">
        <f>IF(VLOOKUP($A186,'FE - Flux 2 - UBL'!$A186:$R1061,16,FALSE)=0,"",VLOOKUP($A186,'FE - Flux 2 - UBL'!$A186:$R1061,16,FALSE))</f>
        <v> Example: name of a person, or identification of a contact, department or office</v>
      </c>
      <c r="O186" s="91" t="str">
        <f>IF(VLOOKUP($A186,'FE - Flux 2 - UBL'!$A186:$T1061,17,FALSE)=0,"",VLOOKUP($A186,'FE - Flux 2 - UBL'!$A186:$T1061,17,FALSE))</f>
        <v/>
      </c>
      <c r="P186" s="91" t="str">
        <f>IF(VLOOKUP($A186,'FE - Flux 2 - UBL'!$A186:$T1061,18,FALSE)=0,"",VLOOKUP($A186,'FE - Flux 2 - UBL'!$A186:$T1061,18,FALSE))</f>
        <v/>
      </c>
      <c r="Q186" s="91" t="str">
        <f>IF(VLOOKUP($A186,'FE - Flux 2 - UBL'!$A186:$T1061,19,FALSE)=0,"",VLOOKUP($A186,'FE - Flux 2 - UBL'!$A186:$T1061,19,FALSE))</f>
        <v/>
      </c>
      <c r="R186" s="95" t="str">
        <f>IF(VLOOKUP($A186,'FE - Flux 2 - UBL'!$A186:$T1061,20,FALSE)=0,"",VLOOKUP($A186,'FE - Flux 2 - UBL'!$A186:$T1061,20,FALSE))</f>
        <v/>
      </c>
    </row>
    <row r="187" spans="1:18" ht="29.25" customHeight="1">
      <c r="A187" s="223" t="s">
        <v>863</v>
      </c>
      <c r="B187" s="91" t="str">
        <f>VLOOKUP(A187,'FE - Flux 2 - UBL'!A187:D867,4,FALSE)</f>
        <v> 0..1</v>
      </c>
      <c r="C187" s="28"/>
      <c r="D187" s="43"/>
      <c r="E187" s="285" t="s">
        <v>864</v>
      </c>
      <c r="F187" s="287"/>
      <c r="G187" s="291" t="s">
        <v>1956</v>
      </c>
      <c r="H187" s="292"/>
      <c r="I187" s="93" t="str">
        <f>IF(VLOOKUP($A187,'FE - Flux 2 - UBL'!$A187:$R1062,11,FALSE)=0,"",VLOOKUP($A187,'FE - Flux 2 - UBL'!$A187:$R1062,11,FALSE))</f>
        <v> TEXT</v>
      </c>
      <c r="J187" s="93">
        <f>IF(VLOOKUP($A187,'FE - Flux 2 - UBL'!$A187:$R1062,12,FALSE)=0,"",VLOOKUP($A187,'FE - Flux 2 - UBL'!$A187:$R1062,12,FALSE))</f>
        <v>15</v>
      </c>
      <c r="K187" s="91" t="str">
        <f>IF(VLOOKUP($A187,'FE - Flux 2 - UBL'!$A187:$R1062,13,FALSE)=0,"",VLOOKUP($A187,'FE - Flux 2 - UBL'!$A187:$R1062,13,FALSE))</f>
        <v/>
      </c>
      <c r="L187" s="93" t="str">
        <f>IF(VLOOKUP($A187,'FE - Flux 2 - UBL'!$A187:$R1062,14,FALSE)=0,"",VLOOKUP($A187,'FE - Flux 2 - UBL'!$A187:$R1062,14,FALSE))</f>
        <v/>
      </c>
      <c r="M187" s="108" t="str">
        <f>IF(VLOOKUP($A187,'FE - Flux 2 - UBL'!$A187:$R1062,15,FALSE)=0,"",VLOOKUP($A187,'FE - Flux 2 - UBL'!$A187:$R1062,15,FALSE))</f>
        <v> Contact point telephone number.</v>
      </c>
      <c r="N187" s="92" t="str">
        <f>IF(VLOOKUP($A187,'FE - Flux 2 - UBL'!$A187:$R1062,16,FALSE)=0,"",VLOOKUP($A187,'FE - Flux 2 - UBL'!$A187:$R1062,16,FALSE))</f>
        <v/>
      </c>
      <c r="O187" s="91" t="str">
        <f>IF(VLOOKUP($A187,'FE - Flux 2 - UBL'!$A187:$T1062,17,FALSE)=0,"",VLOOKUP($A187,'FE - Flux 2 - UBL'!$A187:$T1062,17,FALSE))</f>
        <v/>
      </c>
      <c r="P187" s="91" t="str">
        <f>IF(VLOOKUP($A187,'FE - Flux 2 - UBL'!$A187:$T1062,18,FALSE)=0,"",VLOOKUP($A187,'FE - Flux 2 - UBL'!$A187:$T1062,18,FALSE))</f>
        <v/>
      </c>
      <c r="Q187" s="91" t="str">
        <f>IF(VLOOKUP($A187,'FE - Flux 2 - UBL'!$A187:$T1062,19,FALSE)=0,"",VLOOKUP($A187,'FE - Flux 2 - UBL'!$A187:$T1062,19,FALSE))</f>
        <v/>
      </c>
      <c r="R187" s="95" t="str">
        <f>IF(VLOOKUP($A187,'FE - Flux 2 - UBL'!$A187:$T1062,20,FALSE)=0,"",VLOOKUP($A187,'FE - Flux 2 - UBL'!$A187:$T1062,20,FALSE))</f>
        <v/>
      </c>
    </row>
    <row r="188" spans="1:18" ht="29.25" customHeight="1">
      <c r="A188" s="223" t="s">
        <v>866</v>
      </c>
      <c r="B188" s="91" t="str">
        <f>VLOOKUP(A188,'FE - Flux 2 - UBL'!A188:D868,4,FALSE)</f>
        <v> 0..1</v>
      </c>
      <c r="C188" s="28"/>
      <c r="D188" s="45"/>
      <c r="E188" s="285" t="s">
        <v>867</v>
      </c>
      <c r="F188" s="287"/>
      <c r="G188" s="291" t="s">
        <v>1957</v>
      </c>
      <c r="H188" s="292"/>
      <c r="I188" s="93" t="str">
        <f>IF(VLOOKUP($A188,'FE - Flux 2 - UBL'!$A188:$R1063,11,FALSE)=0,"",VLOOKUP($A188,'FE - Flux 2 - UBL'!$A188:$R1063,11,FALSE))</f>
        <v> TEXT</v>
      </c>
      <c r="J188" s="93">
        <f>IF(VLOOKUP($A188,'FE - Flux 2 - UBL'!$A188:$R1063,12,FALSE)=0,"",VLOOKUP($A188,'FE - Flux 2 - UBL'!$A188:$R1063,12,FALSE))</f>
        <v>50</v>
      </c>
      <c r="K188" s="91" t="str">
        <f>IF(VLOOKUP($A188,'FE - Flux 2 - UBL'!$A188:$R1063,13,FALSE)=0,"",VLOOKUP($A188,'FE - Flux 2 - UBL'!$A188:$R1063,13,FALSE))</f>
        <v/>
      </c>
      <c r="L188" s="93" t="str">
        <f>IF(VLOOKUP($A188,'FE - Flux 2 - UBL'!$A188:$R1063,14,FALSE)=0,"",VLOOKUP($A188,'FE - Flux 2 - UBL'!$A188:$R1063,14,FALSE))</f>
        <v/>
      </c>
      <c r="M188" s="108" t="str">
        <f>IF(VLOOKUP($A188,'FE - Flux 2 - UBL'!$A188:$R1063,15,FALSE)=0,"",VLOOKUP($A188,'FE - Flux 2 - UBL'!$A188:$R1063,15,FALSE))</f>
        <v> Contact point email address.</v>
      </c>
      <c r="N188" s="92" t="str">
        <f>IF(VLOOKUP($A188,'FE - Flux 2 - UBL'!$A188:$R1063,16,FALSE)=0,"",VLOOKUP($A188,'FE - Flux 2 - UBL'!$A188:$R1063,16,FALSE))</f>
        <v/>
      </c>
      <c r="O188" s="91" t="str">
        <f>IF(VLOOKUP($A188,'FE - Flux 2 - UBL'!$A188:$T1063,17,FALSE)=0,"",VLOOKUP($A188,'FE - Flux 2 - UBL'!$A188:$T1063,17,FALSE))</f>
        <v/>
      </c>
      <c r="P188" s="91" t="str">
        <f>IF(VLOOKUP($A188,'FE - Flux 2 - UBL'!$A188:$T1063,18,FALSE)=0,"",VLOOKUP($A188,'FE - Flux 2 - UBL'!$A188:$T1063,18,FALSE))</f>
        <v/>
      </c>
      <c r="Q188" s="91" t="str">
        <f>IF(VLOOKUP($A188,'FE - Flux 2 - UBL'!$A188:$T1063,19,FALSE)=0,"",VLOOKUP($A188,'FE - Flux 2 - UBL'!$A188:$T1063,19,FALSE))</f>
        <v/>
      </c>
      <c r="R188" s="95" t="str">
        <f>IF(VLOOKUP($A188,'FE - Flux 2 - UBL'!$A188:$T1063,20,FALSE)=0,"",VLOOKUP($A188,'FE - Flux 2 - UBL'!$A188:$T1063,20,FALSE))</f>
        <v/>
      </c>
    </row>
    <row r="189" spans="1:18" ht="29.25" customHeight="1">
      <c r="A189" s="89" t="s">
        <v>869</v>
      </c>
      <c r="B189" s="91" t="str">
        <f>VLOOKUP(A189,'FE - Flux 2 - UBL'!A189:D869,4,FALSE)</f>
        <v> 0..1</v>
      </c>
      <c r="C189" s="23" t="s">
        <v>870</v>
      </c>
      <c r="D189" s="23"/>
      <c r="E189" s="23"/>
      <c r="F189" s="23"/>
      <c r="G189" s="291" t="s">
        <v>1958</v>
      </c>
      <c r="H189" s="292"/>
      <c r="I189" s="93" t="str">
        <f>IF(VLOOKUP($A189,'FE - Flux 2 - UBL'!$A189:$R1064,11,FALSE)=0,"",VLOOKUP($A189,'FE - Flux 2 - UBL'!$A189:$R1064,11,FALSE))</f>
        <v/>
      </c>
      <c r="J189" s="93" t="str">
        <f>IF(VLOOKUP($A189,'FE - Flux 2 - UBL'!$A189:$R1064,12,FALSE)=0,"",VLOOKUP($A189,'FE - Flux 2 - UBL'!$A189:$R1064,12,FALSE))</f>
        <v/>
      </c>
      <c r="K189" s="91" t="str">
        <f>IF(VLOOKUP($A189,'FE - Flux 2 - UBL'!$A189:$R1064,13,FALSE)=0,"",VLOOKUP($A189,'FE - Flux 2 - UBL'!$A189:$R1064,13,FALSE))</f>
        <v/>
      </c>
      <c r="L189" s="93" t="str">
        <f>IF(VLOOKUP($A189,'FE - Flux 2 - UBL'!$A189:$R1064,14,FALSE)=0,"",VLOOKUP($A189,'FE - Flux 2 - UBL'!$A189:$R1064,14,FALSE))</f>
        <v/>
      </c>
      <c r="M189" s="108" t="str">
        <f>IF(VLOOKUP($A189,'FE - Flux 2 - UBL'!$A189:$R1064,15,FALSE)=0,"",VLOOKUP($A189,'FE - Flux 2 - UBL'!$A189:$R1064,15,FALSE))</f>
        <v> Information on the entity to which the invoice is addressed when it is different from the buyer</v>
      </c>
      <c r="N189" s="92" t="str">
        <f>IF(VLOOKUP($A189,'FE - Flux 2 - UBL'!$A189:$R1064,16,FALSE)=0,"",VLOOKUP($A189,'FE - Flux 2 - UBL'!$A189:$R1064,16,FALSE))</f>
        <v> B2B extension of the standard</v>
      </c>
      <c r="O189" s="91" t="str">
        <f>IF(VLOOKUP($A189,'FE - Flux 2 - UBL'!$A189:$T1064,17,FALSE)=0,"",VLOOKUP($A189,'FE - Flux 2 - UBL'!$A189:$T1064,17,FALSE))</f>
        <v> G1.58</v>
      </c>
      <c r="P189" s="91" t="str">
        <f>IF(VLOOKUP($A189,'FE - Flux 2 - UBL'!$A189:$T1064,18,FALSE)=0,"",VLOOKUP($A189,'FE - Flux 2 - UBL'!$A189:$T1064,18,FALSE))</f>
        <v/>
      </c>
      <c r="Q189" s="91" t="str">
        <f>IF(VLOOKUP($A189,'FE - Flux 2 - UBL'!$A189:$T1064,19,FALSE)=0,"",VLOOKUP($A189,'FE - Flux 2 - UBL'!$A189:$T1064,19,FALSE))</f>
        <v/>
      </c>
      <c r="R189" s="95" t="str">
        <f>IF(VLOOKUP($A189,'FE - Flux 2 - UBL'!$A189:$T1064,20,FALSE)=0,"",VLOOKUP($A189,'FE - Flux 2 - UBL'!$A189:$T1064,20,FALSE))</f>
        <v/>
      </c>
    </row>
    <row r="190" spans="1:18" ht="29.25" customHeight="1">
      <c r="A190" s="97" t="s">
        <v>873</v>
      </c>
      <c r="B190" s="91" t="str">
        <f>VLOOKUP(A190,'FE - Flux 2 - UBL'!A190:D870,4,FALSE)</f>
        <v> 1..1</v>
      </c>
      <c r="C190" s="26"/>
      <c r="D190" s="282" t="s">
        <v>874</v>
      </c>
      <c r="E190" s="283"/>
      <c r="F190" s="283"/>
      <c r="G190" s="291" t="s">
        <v>1959</v>
      </c>
      <c r="H190" s="292"/>
      <c r="I190" s="93" t="str">
        <f>IF(VLOOKUP($A190,'FE - Flux 2 - UBL'!$A190:$R1065,11,FALSE)=0,"",VLOOKUP($A190,'FE - Flux 2 - UBL'!$A190:$R1065,11,FALSE))</f>
        <v> TEXT</v>
      </c>
      <c r="J190" s="93">
        <f>IF(VLOOKUP($A190,'FE - Flux 2 - UBL'!$A190:$R1065,12,FALSE)=0,"",VLOOKUP($A190,'FE - Flux 2 - UBL'!$A190:$R1065,12,FALSE))</f>
        <v>99</v>
      </c>
      <c r="K190" s="91" t="str">
        <f>IF(VLOOKUP($A190,'FE - Flux 2 - UBL'!$A190:$R1065,13,FALSE)=0,"",VLOOKUP($A190,'FE - Flux 2 - UBL'!$A190:$R1065,13,FALSE))</f>
        <v/>
      </c>
      <c r="L190" s="93" t="str">
        <f>IF(VLOOKUP($A190,'FE - Flux 2 - UBL'!$A190:$R1065,14,FALSE)=0,"",VLOOKUP($A190,'FE - Flux 2 - UBL'!$A190:$R1065,14,FALSE))</f>
        <v/>
      </c>
      <c r="M190" s="108" t="str">
        <f>IF(VLOOKUP($A190,'FE - Flux 2 - UBL'!$A190:$R1065,15,FALSE)=0,"",VLOOKUP($A190,'FE - Flux 2 - UBL'!$A190:$R1065,15,FALSE))</f>
        <v> Full Name</v>
      </c>
      <c r="N190" s="92" t="str">
        <f>IF(VLOOKUP($A190,'FE - Flux 2 - UBL'!$A190:$R1065,16,FALSE)=0,"",VLOOKUP($A190,'FE - Flux 2 - UBL'!$A190:$R1065,16,FALSE))</f>
        <v xml:space="preserve"/>
      </c>
      <c r="O190" s="91" t="str">
        <f>IF(VLOOKUP($A190,'FE - Flux 2 - UBL'!$A190:$T1065,17,FALSE)=0,"",VLOOKUP($A190,'FE - Flux 2 - UBL'!$A190:$T1065,17,FALSE))</f>
        <v/>
      </c>
      <c r="P190" s="91" t="str">
        <f>IF(VLOOKUP($A190,'FE - Flux 2 - UBL'!$A190:$T1065,18,FALSE)=0,"",VLOOKUP($A190,'FE - Flux 2 - UBL'!$A190:$T1065,18,FALSE))</f>
        <v/>
      </c>
      <c r="Q190" s="91" t="str">
        <f>IF(VLOOKUP($A190,'FE - Flux 2 - UBL'!$A190:$T1065,19,FALSE)=0,"",VLOOKUP($A190,'FE - Flux 2 - UBL'!$A190:$T1065,19,FALSE))</f>
        <v/>
      </c>
      <c r="R190" s="95" t="str">
        <f>IF(VLOOKUP($A190,'FE - Flux 2 - UBL'!$A190:$T1065,20,FALSE)=0,"",VLOOKUP($A190,'FE - Flux 2 - UBL'!$A190:$T1065,20,FALSE))</f>
        <v/>
      </c>
    </row>
    <row r="191" spans="1:18" ht="29.25" customHeight="1">
      <c r="A191" s="97" t="s">
        <v>877</v>
      </c>
      <c r="B191" s="91" t="str">
        <f>VLOOKUP(A191,'FE - Flux 2 - UBL'!A191:D871,4,FALSE)</f>
        <v> 0..1</v>
      </c>
      <c r="C191" s="26"/>
      <c r="D191" s="282" t="s">
        <v>878</v>
      </c>
      <c r="E191" s="283"/>
      <c r="F191" s="283"/>
      <c r="G191" s="291" t="s">
        <v>1960</v>
      </c>
      <c r="H191" s="292"/>
      <c r="I191" s="93" t="str">
        <f>IF(VLOOKUP($A191,'FE - Flux 2 - UBL'!$A191:$R1066,11,FALSE)=0,"",VLOOKUP($A191,'FE - Flux 2 - UBL'!$A191:$R1066,11,FALSE))</f>
        <v> CODED</v>
      </c>
      <c r="J191" s="93">
        <f>IF(VLOOKUP($A191,'FE - Flux 2 - UBL'!$A191:$R1066,12,FALSE)=0,"",VLOOKUP($A191,'FE - Flux 2 - UBL'!$A191:$R1066,12,FALSE))</f>
        <v>3</v>
      </c>
      <c r="K191" s="91" t="str">
        <f>IF(VLOOKUP($A191,'FE - Flux 2 - UBL'!$A191:$R1066,13,FALSE)=0,"",VLOOKUP($A191,'FE - Flux 2 - UBL'!$A191:$R1066,13,FALSE))</f>
        <v> UNCL 3035</v>
      </c>
      <c r="L191" s="93" t="str">
        <f>IF(VLOOKUP($A191,'FE - Flux 2 - UBL'!$A191:$R1066,14,FALSE)=0,"",VLOOKUP($A191,'FE - Flux 2 - UBL'!$A191:$R1066,14,FALSE))</f>
        <v> Value = IV</v>
      </c>
      <c r="M191" s="108" t="str">
        <f>IF(VLOOKUP($A191,'FE - Flux 2 - UBL'!$A191:$R1066,15,FALSE)=0,"",VLOOKUP($A191,'FE - Flux 2 - UBL'!$A191:$R1066,15,FALSE))</f>
        <v/>
      </c>
      <c r="N191" s="92" t="str">
        <f>IF(VLOOKUP($A191,'FE - Flux 2 - UBL'!$A191:$R1066,16,FALSE)=0,"",VLOOKUP($A191,'FE - Flux 2 - UBL'!$A191:$R1066,16,FALSE))</f>
        <v/>
      </c>
      <c r="O191" s="91" t="str">
        <f>IF(VLOOKUP($A191,'FE - Flux 2 - UBL'!$A191:$T1066,17,FALSE)=0,"",VLOOKUP($A191,'FE - Flux 2 - UBL'!$A191:$T1066,17,FALSE))</f>
        <v/>
      </c>
      <c r="P191" s="91" t="str">
        <f>IF(VLOOKUP($A191,'FE - Flux 2 - UBL'!$A191:$T1066,18,FALSE)=0,"",VLOOKUP($A191,'FE - Flux 2 - UBL'!$A191:$T1066,18,FALSE))</f>
        <v/>
      </c>
      <c r="Q191" s="91" t="str">
        <f>IF(VLOOKUP($A191,'FE - Flux 2 - UBL'!$A191:$T1066,19,FALSE)=0,"",VLOOKUP($A191,'FE - Flux 2 - UBL'!$A191:$T1066,19,FALSE))</f>
        <v/>
      </c>
      <c r="R191" s="95" t="str">
        <f>IF(VLOOKUP($A191,'FE - Flux 2 - UBL'!$A191:$T1066,20,FALSE)=0,"",VLOOKUP($A191,'FE - Flux 2 - UBL'!$A191:$T1066,20,FALSE))</f>
        <v/>
      </c>
    </row>
    <row r="192" spans="1:18" ht="29.25" customHeight="1">
      <c r="A192" s="97" t="s">
        <v>881</v>
      </c>
      <c r="B192" s="91" t="str">
        <f>VLOOKUP(A192,'FE - Flux 2 - UBL'!A192:D872,4,FALSE)</f>
        <v> 0..1</v>
      </c>
      <c r="C192" s="26"/>
      <c r="D192" s="282" t="s">
        <v>882</v>
      </c>
      <c r="E192" s="283"/>
      <c r="F192" s="283"/>
      <c r="G192" s="291" t="s">
        <v>1961</v>
      </c>
      <c r="H192" s="292"/>
      <c r="I192" s="93" t="str">
        <f>IF(VLOOKUP($A192,'FE - Flux 2 - UBL'!$A192:$R1067,11,FALSE)=0,"",VLOOKUP($A192,'FE - Flux 2 - UBL'!$A192:$R1067,11,FALSE))</f>
        <v> TEXT</v>
      </c>
      <c r="J192" s="93">
        <f>IF(VLOOKUP($A192,'FE - Flux 2 - UBL'!$A192:$R1067,12,FALSE)=0,"",VLOOKUP($A192,'FE - Flux 2 - UBL'!$A192:$R1067,12,FALSE))</f>
        <v>99</v>
      </c>
      <c r="K192" s="91" t="str">
        <f>IF(VLOOKUP($A192,'FE - Flux 2 - UBL'!$A192:$R1067,13,FALSE)=0,"",VLOOKUP($A192,'FE - Flux 2 - UBL'!$A192:$R1067,13,FALSE))</f>
        <v/>
      </c>
      <c r="L192" s="93" t="str">
        <f>IF(VLOOKUP($A192,'FE - Flux 2 - UBL'!$A192:$R1067,14,FALSE)=0,"",VLOOKUP($A192,'FE - Flux 2 - UBL'!$A192:$R1067,14,FALSE))</f>
        <v/>
      </c>
      <c r="M192" s="108" t="str">
        <f>IF(VLOOKUP($A192,'FE - Flux 2 - UBL'!$A192:$R1067,15,FALSE)=0,"",VLOOKUP($A192,'FE - Flux 2 - UBL'!$A192:$R1067,15,FALSE))</f>
        <v>Name by which the entity to which the invoice is addressed is known, other than the company name</v>
      </c>
      <c r="N192" s="92" t="str">
        <f>IF(VLOOKUP($A192,'FE - Flux 2 - UBL'!$A192:$R1067,16,FALSE)=0,"",VLOOKUP($A192,'FE - Flux 2 - UBL'!$A192:$R1067,16,FALSE))</f>
        <v> It can be used if it differs from the company name of the entity to which the invoice is addressed</v>
      </c>
      <c r="O192" s="91" t="str">
        <f>IF(VLOOKUP($A192,'FE - Flux 2 - UBL'!$A192:$T1067,17,FALSE)=0,"",VLOOKUP($A192,'FE - Flux 2 - UBL'!$A192:$T1067,17,FALSE))</f>
        <v/>
      </c>
      <c r="P192" s="91" t="str">
        <f>IF(VLOOKUP($A192,'FE - Flux 2 - UBL'!$A192:$T1067,18,FALSE)=0,"",VLOOKUP($A192,'FE - Flux 2 - UBL'!$A192:$T1067,18,FALSE))</f>
        <v/>
      </c>
      <c r="Q192" s="91" t="str">
        <f>IF(VLOOKUP($A192,'FE - Flux 2 - UBL'!$A192:$T1067,19,FALSE)=0,"",VLOOKUP($A192,'FE - Flux 2 - UBL'!$A192:$T1067,19,FALSE))</f>
        <v/>
      </c>
      <c r="R192" s="95" t="str">
        <f>IF(VLOOKUP($A192,'FE - Flux 2 - UBL'!$A192:$T1067,20,FALSE)=0,"",VLOOKUP($A192,'FE - Flux 2 - UBL'!$A192:$T1067,20,FALSE))</f>
        <v/>
      </c>
    </row>
    <row r="193" spans="1:18" ht="29.25" customHeight="1">
      <c r="A193" s="97" t="s">
        <v>886</v>
      </c>
      <c r="B193" s="91" t="str">
        <f>VLOOKUP(A193,'FE - Flux 2 - UBL'!A193:D873,4,FALSE)</f>
        <v> 0..n</v>
      </c>
      <c r="C193" s="26"/>
      <c r="D193" s="304" t="s">
        <v>887</v>
      </c>
      <c r="E193" s="283"/>
      <c r="F193" s="283"/>
      <c r="G193" s="291" t="s">
        <v>1962</v>
      </c>
      <c r="H193" s="292"/>
      <c r="I193" s="93" t="str">
        <f>IF(VLOOKUP($A193,'FE - Flux 2 - UBL'!$A193:$R1068,11,FALSE)=0,"",VLOOKUP($A193,'FE - Flux 2 - UBL'!$A193:$R1068,11,FALSE))</f>
        <v> IDENTIFIER</v>
      </c>
      <c r="J193" s="93">
        <f>IF(VLOOKUP($A193,'FE - Flux 2 - UBL'!$A193:$R1068,12,FALSE)=0,"",VLOOKUP($A193,'FE - Flux 2 - UBL'!$A193:$R1068,12,FALSE))</f>
        <v>100</v>
      </c>
      <c r="K193" s="91" t="str">
        <f>IF(VLOOKUP($A193,'FE - Flux 2 - UBL'!$A193:$R1068,13,FALSE)=0,"",VLOOKUP($A193,'FE - Flux 2 - UBL'!$A193:$R1068,13,FALSE))</f>
        <v/>
      </c>
      <c r="L193" s="93" t="str">
        <f>IF(VLOOKUP($A193,'FE - Flux 2 - UBL'!$A193:$R1068,14,FALSE)=0,"",VLOOKUP($A193,'FE - Flux 2 - UBL'!$A193:$R1068,14,FALSE))</f>
        <v/>
      </c>
      <c r="M193" s="108" t="str">
        <f>IF(VLOOKUP($A193,'FE - Flux 2 - UBL'!$A193:$R1068,15,FALSE)=0,"",VLOOKUP($A193,'FE - Flux 2 - UBL'!$A193:$R1068,15,FALSE))</f>
        <v> Identification of the Buyer.</v>
      </c>
      <c r="N193" s="92" t="str">
        <f>IF(VLOOKUP($A193,'FE - Flux 2 - UBL'!$A193:$R1068,16,FALSE)=0,"",VLOOKUP($A193,'FE - Flux 2 - UBL'!$A193:$R1068,16,FALSE))</f>
        <v> If no identification scheme is specified, it should be known to the Buyer and the Seller, for example a buyer identifier assigned by the Seller previously exchanged.</v>
      </c>
      <c r="O193" s="91" t="str">
        <f>IF(VLOOKUP($A193,'FE - Flux 2 - UBL'!$A193:$T1068,17,FALSE)=0,"",VLOOKUP($A193,'FE - Flux 2 - UBL'!$A193:$T1068,17,FALSE))</f>
        <v/>
      </c>
      <c r="P193" s="91" t="str">
        <f>IF(VLOOKUP($A193,'FE - Flux 2 - UBL'!$A193:$T1068,18,FALSE)=0,"",VLOOKUP($A193,'FE - Flux 2 - UBL'!$A193:$T1068,18,FALSE))</f>
        <v/>
      </c>
      <c r="Q193" s="91" t="str">
        <f>IF(VLOOKUP($A193,'FE - Flux 2 - UBL'!$A193:$T1068,19,FALSE)=0,"",VLOOKUP($A193,'FE - Flux 2 - UBL'!$A193:$T1068,19,FALSE))</f>
        <v/>
      </c>
      <c r="R193" s="95" t="str">
        <f>IF(VLOOKUP($A193,'FE - Flux 2 - UBL'!$A193:$T1068,20,FALSE)=0,"",VLOOKUP($A193,'FE - Flux 2 - UBL'!$A193:$T1068,20,FALSE))</f>
        <v/>
      </c>
    </row>
    <row r="194" spans="1:18" ht="29.25" customHeight="1">
      <c r="A194" s="223" t="s">
        <v>889</v>
      </c>
      <c r="B194" s="91" t="str">
        <f>VLOOKUP(A194,'FE - Flux 2 - UBL'!A194:D874,4,FALSE)</f>
        <v> 1..1</v>
      </c>
      <c r="C194" s="26"/>
      <c r="D194" s="37"/>
      <c r="E194" s="285" t="s">
        <v>215</v>
      </c>
      <c r="F194" s="287"/>
      <c r="G194" s="291" t="s">
        <v>1963</v>
      </c>
      <c r="H194" s="292"/>
      <c r="I194" s="93" t="str">
        <f>IF(VLOOKUP($A194,'FE - Flux 2 - UBL'!$A194:$R1069,11,FALSE)=0,"",VLOOKUP($A194,'FE - Flux 2 - UBL'!$A194:$R1069,11,FALSE))</f>
        <v> IDENTIFIER</v>
      </c>
      <c r="J194" s="93">
        <f>IF(VLOOKUP($A194,'FE - Flux 2 - UBL'!$A194:$R1069,12,FALSE)=0,"",VLOOKUP($A194,'FE - Flux 2 - UBL'!$A194:$R1069,12,FALSE))</f>
        <v>4</v>
      </c>
      <c r="K194" s="91" t="str">
        <f>IF(VLOOKUP($A194,'FE - Flux 2 - UBL'!$A194:$R1069,13,FALSE)=0,"",VLOOKUP($A194,'FE - Flux 2 - UBL'!$A194:$R1069,13,FALSE))</f>
        <v> ISO6523 (ICD)</v>
      </c>
      <c r="L194" s="93" t="str">
        <f>IF(VLOOKUP($A194,'FE - Flux 2 - UBL'!$A194:$R1069,14,FALSE)=0,"",VLOOKUP($A194,'FE - Flux 2 - UBL'!$A194:$R1069,14,FALSE))</f>
        <v/>
      </c>
      <c r="M194" s="108" t="str">
        <f>IF(VLOOKUP($A194,'FE - Flux 2 - UBL'!$A194:$R1069,15,FALSE)=0,"",VLOOKUP($A194,'FE - Flux 2 - UBL'!$A194:$R1069,15,FALSE))</f>
        <v> Buyer ID Schema ID</v>
      </c>
      <c r="N194" s="92" t="str">
        <f>IF(VLOOKUP($A194,'FE - Flux 2 - UBL'!$A194:$R1069,16,FALSE)=0,"",VLOOKUP($A194,'FE - Flux 2 - UBL'!$A194:$R1069,16,FALSE))</f>
        <v> If no identification scheme is specified, it should be known to the Buyer and the Seller, for example a buyer identifier assigned by the Seller previously exchanged.</v>
      </c>
      <c r="O194" s="91" t="str">
        <f>IF(VLOOKUP($A194,'FE - Flux 2 - UBL'!$A194:$T1069,17,FALSE)=0,"",VLOOKUP($A194,'FE - Flux 2 - UBL'!$A194:$T1069,17,FALSE))</f>
        <v> G1.73</v>
      </c>
      <c r="P194" s="91" t="str">
        <f>IF(VLOOKUP($A194,'FE - Flux 2 - UBL'!$A194:$T1069,18,FALSE)=0,"",VLOOKUP($A194,'FE - Flux 2 - UBL'!$A194:$T1069,18,FALSE))</f>
        <v/>
      </c>
      <c r="Q194" s="91" t="str">
        <f>IF(VLOOKUP($A194,'FE - Flux 2 - UBL'!$A194:$T1069,19,FALSE)=0,"",VLOOKUP($A194,'FE - Flux 2 - UBL'!$A194:$T1069,19,FALSE))</f>
        <v/>
      </c>
      <c r="R194" s="95" t="str">
        <f>IF(VLOOKUP($A194,'FE - Flux 2 - UBL'!$A194:$T1069,20,FALSE)=0,"",VLOOKUP($A194,'FE - Flux 2 - UBL'!$A194:$T1069,20,FALSE))</f>
        <v/>
      </c>
    </row>
    <row r="195" spans="1:18" ht="29.25" customHeight="1">
      <c r="A195" s="97" t="s">
        <v>892</v>
      </c>
      <c r="B195" s="91" t="str">
        <f>VLOOKUP(A195,'FE - Flux 2 - UBL'!A195:D875,4,FALSE)</f>
        <v> 0..n</v>
      </c>
      <c r="C195" s="26"/>
      <c r="D195" s="304" t="s">
        <v>893</v>
      </c>
      <c r="E195" s="289"/>
      <c r="F195" s="290"/>
      <c r="G195" s="291" t="s">
        <v>1962</v>
      </c>
      <c r="H195" s="292"/>
      <c r="I195" s="93" t="str">
        <f>IF(VLOOKUP($A195,'FE - Flux 2 - UBL'!$A195:$R1070,11,FALSE)=0,"",VLOOKUP($A195,'FE - Flux 2 - UBL'!$A195:$R1070,11,FALSE))</f>
        <v> IDENTIFIER</v>
      </c>
      <c r="J195" s="93">
        <f>IF(VLOOKUP($A195,'FE - Flux 2 - UBL'!$A195:$R1070,12,FALSE)=0,"",VLOOKUP($A195,'FE - Flux 2 - UBL'!$A195:$R1070,12,FALSE))</f>
        <v>100</v>
      </c>
      <c r="K195" s="91" t="str">
        <f>IF(VLOOKUP($A195,'FE - Flux 2 - UBL'!$A195:$R1070,13,FALSE)=0,"",VLOOKUP($A195,'FE - Flux 2 - UBL'!$A195:$R1070,13,FALSE))</f>
        <v/>
      </c>
      <c r="L195" s="93" t="str">
        <f>IF(VLOOKUP($A195,'FE - Flux 2 - UBL'!$A195:$R1070,14,FALSE)=0,"",VLOOKUP($A195,'FE - Flux 2 - UBL'!$A195:$R1070,14,FALSE))</f>
        <v/>
      </c>
      <c r="M195" s="108" t="str">
        <f>IF(VLOOKUP($A195,'FE - Flux 2 - UBL'!$A195:$R1070,15,FALSE)=0,"",VLOOKUP($A195,'FE - Flux 2 - UBL'!$A195:$R1070,15,FALSE))</f>
        <v>Identification of the Buyer.</v>
      </c>
      <c r="N195" s="92" t="str">
        <f>IF(VLOOKUP($A195,'FE - Flux 2 - UBL'!$A195:$R1070,16,FALSE)=0,"",VLOOKUP($A195,'FE - Flux 2 - UBL'!$A195:$R1070,16,FALSE))</f>
        <v> If no identification scheme is specified, it should be known to the Buyer and the Seller, for example a buyer identifier assigned by the Seller previously exchanged.</v>
      </c>
      <c r="O195" s="91" t="str">
        <f>IF(VLOOKUP($A195,'FE - Flux 2 - UBL'!$A195:$T1070,17,FALSE)=0,"",VLOOKUP($A195,'FE - Flux 2 - UBL'!$A195:$T1070,17,FALSE))</f>
        <v> G1.72 G1.74 G1.80 G2.16</v>
      </c>
      <c r="P195" s="91" t="str">
        <f>IF(VLOOKUP($A195,'FE - Flux 2 - UBL'!$A195:$T1070,18,FALSE)=0,"",VLOOKUP($A195,'FE - Flux 2 - UBL'!$A195:$T1070,18,FALSE))</f>
        <v/>
      </c>
      <c r="Q195" s="91" t="str">
        <f>IF(VLOOKUP($A195,'FE - Flux 2 - UBL'!$A195:$T1070,19,FALSE)=0,"",VLOOKUP($A195,'FE - Flux 2 - UBL'!$A195:$T1070,19,FALSE))</f>
        <v/>
      </c>
      <c r="R195" s="95" t="str">
        <f>IF(VLOOKUP($A195,'FE - Flux 2 - UBL'!$A195:$T1070,20,FALSE)=0,"",VLOOKUP($A195,'FE - Flux 2 - UBL'!$A195:$T1070,20,FALSE))</f>
        <v/>
      </c>
    </row>
    <row r="196" spans="1:18" ht="29.25" customHeight="1">
      <c r="A196" s="223" t="s">
        <v>895</v>
      </c>
      <c r="B196" s="91" t="str">
        <f>VLOOKUP(A196,'FE - Flux 2 - UBL'!A196:D876,4,FALSE)</f>
        <v> 1..1</v>
      </c>
      <c r="C196" s="26"/>
      <c r="D196" s="35"/>
      <c r="E196" s="285" t="s">
        <v>317</v>
      </c>
      <c r="F196" s="287"/>
      <c r="G196" s="291" t="s">
        <v>1963</v>
      </c>
      <c r="H196" s="292"/>
      <c r="I196" s="93" t="str">
        <f>IF(VLOOKUP($A196,'FE - Flux 2 - UBL'!$A196:$R1071,11,FALSE)=0,"",VLOOKUP($A196,'FE - Flux 2 - UBL'!$A196:$R1071,11,FALSE))</f>
        <v> IDENTIFIER</v>
      </c>
      <c r="J196" s="93">
        <f>IF(VLOOKUP($A196,'FE - Flux 2 - UBL'!$A196:$R1071,12,FALSE)=0,"",VLOOKUP($A196,'FE - Flux 2 - UBL'!$A196:$R1071,12,FALSE))</f>
        <v>4</v>
      </c>
      <c r="K196" s="91" t="str">
        <f>IF(VLOOKUP($A196,'FE - Flux 2 - UBL'!$A196:$R1071,13,FALSE)=0,"",VLOOKUP($A196,'FE - Flux 2 - UBL'!$A196:$R1071,13,FALSE))</f>
        <v> ISO6523 (ICD)</v>
      </c>
      <c r="L196" s="93" t="str">
        <f>IF(VLOOKUP($A196,'FE - Flux 2 - UBL'!$A196:$R1071,14,FALSE)=0,"",VLOOKUP($A196,'FE - Flux 2 - UBL'!$A196:$R1071,14,FALSE))</f>
        <v> Value = 0009 for a SIRET</v>
      </c>
      <c r="M196" s="108" t="str">
        <f>IF(VLOOKUP($A196,'FE - Flux 2 - UBL'!$A196:$R1071,15,FALSE)=0,"",VLOOKUP($A196,'FE - Flux 2 - UBL'!$A196:$R1071,15,FALSE))</f>
        <v> Buyer ID Schema ID</v>
      </c>
      <c r="N196" s="92" t="str">
        <f>IF(VLOOKUP($A196,'FE - Flux 2 - UBL'!$A196:$R1071,16,FALSE)=0,"",VLOOKUP($A196,'FE - Flux 2 - UBL'!$A196:$R1071,16,FALSE))</f>
        <v> If no identification scheme is specified, it should be known to the Buyer and the Seller, for example a buyer identifier assigned by the Seller previously exchanged.</v>
      </c>
      <c r="O196" s="91" t="str">
        <f>IF(VLOOKUP($A196,'FE - Flux 2 - UBL'!$A196:$T1071,17,FALSE)=0,"",VLOOKUP($A196,'FE - Flux 2 - UBL'!$A196:$T1071,17,FALSE))</f>
        <v> G2.07</v>
      </c>
      <c r="P196" s="91" t="str">
        <f>IF(VLOOKUP($A196,'FE - Flux 2 - UBL'!$A196:$T1071,18,FALSE)=0,"",VLOOKUP($A196,'FE - Flux 2 - UBL'!$A196:$T1071,18,FALSE))</f>
        <v/>
      </c>
      <c r="Q196" s="91" t="str">
        <f>IF(VLOOKUP($A196,'FE - Flux 2 - UBL'!$A196:$T1071,19,FALSE)=0,"",VLOOKUP($A196,'FE - Flux 2 - UBL'!$A196:$T1071,19,FALSE))</f>
        <v/>
      </c>
      <c r="R196" s="95" t="str">
        <f>IF(VLOOKUP($A196,'FE - Flux 2 - UBL'!$A196:$T1071,20,FALSE)=0,"",VLOOKUP($A196,'FE - Flux 2 - UBL'!$A196:$T1071,20,FALSE))</f>
        <v/>
      </c>
    </row>
    <row r="197" spans="1:18" ht="29.25" customHeight="1">
      <c r="A197" s="97" t="s">
        <v>896</v>
      </c>
      <c r="B197" s="91" t="str">
        <f>VLOOKUP(A197,'FE - Flux 2 - UBL'!A197:D877,4,FALSE)</f>
        <v> 0..n</v>
      </c>
      <c r="C197" s="26"/>
      <c r="D197" s="288" t="s">
        <v>897</v>
      </c>
      <c r="E197" s="305"/>
      <c r="F197" s="306"/>
      <c r="G197" s="291" t="s">
        <v>1962</v>
      </c>
      <c r="H197" s="292"/>
      <c r="I197" s="93" t="str">
        <f>IF(VLOOKUP($A197,'FE - Flux 2 - UBL'!$A197:$R1072,11,FALSE)=0,"",VLOOKUP($A197,'FE - Flux 2 - UBL'!$A197:$R1072,11,FALSE))</f>
        <v> IDENTIFIER</v>
      </c>
      <c r="J197" s="93">
        <f>IF(VLOOKUP($A197,'FE - Flux 2 - UBL'!$A197:$R1072,12,FALSE)=0,"",VLOOKUP($A197,'FE - Flux 2 - UBL'!$A197:$R1072,12,FALSE))</f>
        <v>100</v>
      </c>
      <c r="K197" s="91" t="str">
        <f>IF(VLOOKUP($A197,'FE - Flux 2 - UBL'!$A197:$R1072,13,FALSE)=0,"",VLOOKUP($A197,'FE - Flux 2 - UBL'!$A197:$R1072,13,FALSE))</f>
        <v/>
      </c>
      <c r="L197" s="93" t="str">
        <f>IF(VLOOKUP($A197,'FE - Flux 2 - UBL'!$A197:$R1072,14,FALSE)=0,"",VLOOKUP($A197,'FE - Flux 2 - UBL'!$A197:$R1072,14,FALSE))</f>
        <v/>
      </c>
      <c r="M197" s="108" t="str">
        <f>IF(VLOOKUP($A197,'FE - Flux 2 - UBL'!$A197:$R1072,15,FALSE)=0,"",VLOOKUP($A197,'FE - Flux 2 - UBL'!$A197:$R1072,15,FALSE))</f>
        <v> Identification of the Buyer.</v>
      </c>
      <c r="N197" s="92" t="str">
        <f>IF(VLOOKUP($A197,'FE - Flux 2 - UBL'!$A197:$R1072,16,FALSE)=0,"",VLOOKUP($A197,'FE - Flux 2 - UBL'!$A197:$R1072,16,FALSE))</f>
        <v> If no identification scheme is specified, it should be known to the Buyer and the Seller, for example a buyer identifier assigned by the Seller previously exchanged.</v>
      </c>
      <c r="O197" s="91" t="str">
        <f>IF(VLOOKUP($A197,'FE - Flux 2 - UBL'!$A197:$T1072,17,FALSE)=0,"",VLOOKUP($A197,'FE - Flux 2 - UBL'!$A197:$T1072,17,FALSE))</f>
        <v> G2.29</v>
      </c>
      <c r="P197" s="91" t="str">
        <f>IF(VLOOKUP($A197,'FE - Flux 2 - UBL'!$A197:$T1072,18,FALSE)=0,"",VLOOKUP($A197,'FE - Flux 2 - UBL'!$A197:$T1072,18,FALSE))</f>
        <v/>
      </c>
      <c r="Q197" s="91" t="str">
        <f>IF(VLOOKUP($A197,'FE - Flux 2 - UBL'!$A197:$T1072,19,FALSE)=0,"",VLOOKUP($A197,'FE - Flux 2 - UBL'!$A197:$T1072,19,FALSE))</f>
        <v/>
      </c>
      <c r="R197" s="95" t="str">
        <f>IF(VLOOKUP($A197,'FE - Flux 2 - UBL'!$A197:$T1072,20,FALSE)=0,"",VLOOKUP($A197,'FE - Flux 2 - UBL'!$A197:$T1072,20,FALSE))</f>
        <v/>
      </c>
    </row>
    <row r="198" spans="1:18" ht="29.25" customHeight="1">
      <c r="A198" s="223" t="s">
        <v>898</v>
      </c>
      <c r="B198" s="91" t="str">
        <f>VLOOKUP(A198,'FE - Flux 2 - UBL'!A198:D878,4,FALSE)</f>
        <v>1..1</v>
      </c>
      <c r="C198" s="26"/>
      <c r="D198" s="35"/>
      <c r="E198" s="144" t="s">
        <v>899</v>
      </c>
      <c r="F198" s="144"/>
      <c r="G198" s="291" t="s">
        <v>1963</v>
      </c>
      <c r="H198" s="292"/>
      <c r="I198" s="93" t="str">
        <f>IF(VLOOKUP($A198,'FE - Flux 2 - UBL'!$A198:$R1073,11,FALSE)=0,"",VLOOKUP($A198,'FE - Flux 2 - UBL'!$A198:$R1073,11,FALSE))</f>
        <v> IDENTIFIER</v>
      </c>
      <c r="J198" s="93">
        <f>IF(VLOOKUP($A198,'FE - Flux 2 - UBL'!$A198:$R1073,12,FALSE)=0,"",VLOOKUP($A198,'FE - Flux 2 - UBL'!$A198:$R1073,12,FALSE))</f>
        <v>4</v>
      </c>
      <c r="K198" s="91" t="str">
        <f>IF(VLOOKUP($A198,'FE - Flux 2 - UBL'!$A198:$R1073,13,FALSE)=0,"",VLOOKUP($A198,'FE - Flux 2 - UBL'!$A198:$R1073,13,FALSE))</f>
        <v xml:space="preserve"> ISO6523 (ICD) Value = 0224</v>
      </c>
      <c r="L198" s="93" t="str">
        <f>IF(VLOOKUP($A198,'FE - Flux 2 - UBL'!$A198:$R1073,14,FALSE)=0,"",VLOOKUP($A198,'FE - Flux 2 - UBL'!$A198:$R1073,14,FALSE))</f>
        <v/>
      </c>
      <c r="M198" s="108" t="str">
        <f>IF(VLOOKUP($A198,'FE - Flux 2 - UBL'!$A198:$R1073,15,FALSE)=0,"",VLOOKUP($A198,'FE - Flux 2 - UBL'!$A198:$R1073,15,FALSE))</f>
        <v> Buyer ID Schema ID</v>
      </c>
      <c r="N198" s="92" t="str">
        <f>IF(VLOOKUP($A198,'FE - Flux 2 - UBL'!$A198:$R1073,16,FALSE)=0,"",VLOOKUP($A198,'FE - Flux 2 - UBL'!$A198:$R1073,16,FALSE))</f>
        <v> If no identification scheme is specified, it should be known to the Buyer and the Seller, for example a buyer identifier assigned by the Seller previously exchanged.</v>
      </c>
      <c r="O198" s="91" t="str">
        <f>IF(VLOOKUP($A198,'FE - Flux 2 - UBL'!$A198:$T1073,17,FALSE)=0,"",VLOOKUP($A198,'FE - Flux 2 - UBL'!$A198:$T1073,17,FALSE))</f>
        <v/>
      </c>
      <c r="P198" s="91" t="str">
        <f>IF(VLOOKUP($A198,'FE - Flux 2 - UBL'!$A198:$T1073,18,FALSE)=0,"",VLOOKUP($A198,'FE - Flux 2 - UBL'!$A198:$T1073,18,FALSE))</f>
        <v> S1.11</v>
      </c>
      <c r="Q198" s="91" t="str">
        <f>IF(VLOOKUP($A198,'FE - Flux 2 - UBL'!$A198:$T1073,19,FALSE)=0,"",VLOOKUP($A198,'FE - Flux 2 - UBL'!$A198:$T1073,19,FALSE))</f>
        <v/>
      </c>
      <c r="R198" s="95" t="str">
        <f>IF(VLOOKUP($A198,'FE - Flux 2 - UBL'!$A198:$T1073,20,FALSE)=0,"",VLOOKUP($A198,'FE - Flux 2 - UBL'!$A198:$T1073,20,FALSE))</f>
        <v/>
      </c>
    </row>
    <row r="199" spans="1:18" ht="29.25" customHeight="1">
      <c r="A199" s="97" t="s">
        <v>900</v>
      </c>
      <c r="B199" s="91" t="str">
        <f>VLOOKUP(A199,'FE - Flux 2 - UBL'!A199:D879,4,FALSE)</f>
        <v> 0..1</v>
      </c>
      <c r="C199" s="26"/>
      <c r="D199" s="304" t="s">
        <v>1964</v>
      </c>
      <c r="E199" s="283"/>
      <c r="F199" s="283"/>
      <c r="G199" s="291" t="s">
        <v>1965</v>
      </c>
      <c r="H199" s="292"/>
      <c r="I199" s="93" t="str">
        <f>IF(VLOOKUP($A199,'FE - Flux 2 - UBL'!$A199:$R1074,11,FALSE)=0,"",VLOOKUP($A199,'FE - Flux 2 - UBL'!$A199:$R1074,11,FALSE))</f>
        <v> IDENTIFIER</v>
      </c>
      <c r="J199" s="93">
        <f>IF(VLOOKUP($A199,'FE - Flux 2 - UBL'!$A199:$R1074,12,FALSE)=0,"",VLOOKUP($A199,'FE - Flux 2 - UBL'!$A199:$R1074,12,FALSE))</f>
        <v>9</v>
      </c>
      <c r="K199" s="91" t="str">
        <f>IF(VLOOKUP($A199,'FE - Flux 2 - UBL'!$A199:$R1074,13,FALSE)=0,"",VLOOKUP($A199,'FE - Flux 2 - UBL'!$A199:$R1074,13,FALSE))</f>
        <v/>
      </c>
      <c r="L199" s="93" t="str">
        <f>IF(VLOOKUP($A199,'FE - Flux 2 - UBL'!$A199:$R1074,14,FALSE)=0,"",VLOOKUP($A199,'FE - Flux 2 - UBL'!$A199:$R1074,14,FALSE))</f>
        <v/>
      </c>
      <c r="M199" s="108" t="str">
        <f>IF(VLOOKUP($A199,'FE - Flux 2 - UBL'!$A199:$R1074,15,FALSE)=0,"",VLOOKUP($A199,'FE - Flux 2 - UBL'!$A199:$R1074,15,FALSE))</f>
        <v> Identifier issued by an official registration body, which identifies the entity to which the invoice is addressed as a legal entity or legal entity.</v>
      </c>
      <c r="N199" s="92" t="str">
        <f>IF(VLOOKUP($A199,'FE - Flux 2 - UBL'!$A199:$R1074,16,FALSE)=0,"",VLOOKUP($A199,'FE - Flux 2 - UBL'!$A199:$R1074,16,FALSE))</f>
        <v> If no identification diagram is specified, it should be known to the Buyer and the Seller.</v>
      </c>
      <c r="O199" s="91" t="str">
        <f>IF(VLOOKUP($A199,'FE - Flux 2 - UBL'!$A199:$T1074,17,FALSE)=0,"",VLOOKUP($A199,'FE - Flux 2 - UBL'!$A199:$T1074,17,FALSE))</f>
        <v> G1.75</v>
      </c>
      <c r="P199" s="91" t="str">
        <f>IF(VLOOKUP($A199,'FE - Flux 2 - UBL'!$A199:$T1074,18,FALSE)=0,"",VLOOKUP($A199,'FE - Flux 2 - UBL'!$A199:$T1074,18,FALSE))</f>
        <v/>
      </c>
      <c r="Q199" s="91" t="str">
        <f>IF(VLOOKUP($A199,'FE - Flux 2 - UBL'!$A199:$T1074,19,FALSE)=0,"",VLOOKUP($A199,'FE - Flux 2 - UBL'!$A199:$T1074,19,FALSE))</f>
        <v/>
      </c>
      <c r="R199" s="95" t="str">
        <f>IF(VLOOKUP($A199,'FE - Flux 2 - UBL'!$A199:$T1074,20,FALSE)=0,"",VLOOKUP($A199,'FE - Flux 2 - UBL'!$A199:$T1074,20,FALSE))</f>
        <v/>
      </c>
    </row>
    <row r="200" spans="1:18" ht="29.25" customHeight="1">
      <c r="A200" s="223" t="s">
        <v>904</v>
      </c>
      <c r="B200" s="91" t="str">
        <f>VLOOKUP(A200,'FE - Flux 2 - UBL'!A200:D880,4,FALSE)</f>
        <v> 1..1</v>
      </c>
      <c r="C200" s="26"/>
      <c r="D200" s="31"/>
      <c r="E200" s="285" t="s">
        <v>215</v>
      </c>
      <c r="F200" s="287"/>
      <c r="G200" s="291" t="s">
        <v>1966</v>
      </c>
      <c r="H200" s="292"/>
      <c r="I200" s="93" t="str">
        <f>IF(VLOOKUP($A200,'FE - Flux 2 - UBL'!$A200:$R1075,11,FALSE)=0,"",VLOOKUP($A200,'FE - Flux 2 - UBL'!$A200:$R1075,11,FALSE))</f>
        <v> IDENTIFIER</v>
      </c>
      <c r="J200" s="93">
        <f>IF(VLOOKUP($A200,'FE - Flux 2 - UBL'!$A200:$R1075,12,FALSE)=0,"",VLOOKUP($A200,'FE - Flux 2 - UBL'!$A200:$R1075,12,FALSE))</f>
        <v>4</v>
      </c>
      <c r="K200" s="91" t="str">
        <f>IF(VLOOKUP($A200,'FE - Flux 2 - UBL'!$A200:$R1075,13,FALSE)=0,"",VLOOKUP($A200,'FE - Flux 2 - UBL'!$A200:$R1075,13,FALSE))</f>
        <v> ISO6523 (ICD)</v>
      </c>
      <c r="L200" s="93" t="str">
        <f>IF(VLOOKUP($A200,'FE - Flux 2 - UBL'!$A200:$R1075,14,FALSE)=0,"",VLOOKUP($A200,'FE - Flux 2 - UBL'!$A200:$R1075,14,FALSE))</f>
        <v> Value = 0002 for a SIREN</v>
      </c>
      <c r="M200" s="108" t="str">
        <f>IF(VLOOKUP($A200,'FE - Flux 2 - UBL'!$A200:$R1075,15,FALSE)=0,"",VLOOKUP($A200,'FE - Flux 2 - UBL'!$A200:$R1075,15,FALSE))</f>
        <v/>
      </c>
      <c r="N200" s="92" t="str">
        <f>IF(VLOOKUP($A200,'FE - Flux 2 - UBL'!$A200:$R1075,16,FALSE)=0,"",VLOOKUP($A200,'FE - Flux 2 - UBL'!$A200:$R1075,16,FALSE))</f>
        <v/>
      </c>
      <c r="O200" s="91" t="str">
        <f>IF(VLOOKUP($A200,'FE - Flux 2 - UBL'!$A200:$T1075,17,FALSE)=0,"",VLOOKUP($A200,'FE - Flux 2 - UBL'!$A200:$T1075,17,FALSE))</f>
        <v/>
      </c>
      <c r="P200" s="91" t="str">
        <f>IF(VLOOKUP($A200,'FE - Flux 2 - UBL'!$A200:$T1075,18,FALSE)=0,"",VLOOKUP($A200,'FE - Flux 2 - UBL'!$A200:$T1075,18,FALSE))</f>
        <v/>
      </c>
      <c r="Q200" s="91" t="str">
        <f>IF(VLOOKUP($A200,'FE - Flux 2 - UBL'!$A200:$T1075,19,FALSE)=0,"",VLOOKUP($A200,'FE - Flux 2 - UBL'!$A200:$T1075,19,FALSE))</f>
        <v/>
      </c>
      <c r="R200" s="95" t="str">
        <f>IF(VLOOKUP($A200,'FE - Flux 2 - UBL'!$A200:$T1075,20,FALSE)=0,"",VLOOKUP($A200,'FE - Flux 2 - UBL'!$A200:$T1075,20,FALSE))</f>
        <v/>
      </c>
    </row>
    <row r="201" spans="1:18" ht="56">
      <c r="A201" s="97" t="s">
        <v>906</v>
      </c>
      <c r="B201" s="91" t="str">
        <f>VLOOKUP(A201,'FE - Flux 2 - UBL'!A201:D881,4,FALSE)</f>
        <v> 0..1</v>
      </c>
      <c r="C201" s="26"/>
      <c r="D201" s="304" t="s">
        <v>907</v>
      </c>
      <c r="E201" s="283" t="s">
        <v>1892</v>
      </c>
      <c r="F201" s="283"/>
      <c r="G201" s="291" t="s">
        <v>1967</v>
      </c>
      <c r="H201" s="292"/>
      <c r="I201" s="93" t="str">
        <f>IF(VLOOKUP($A201,'FE - Flux 2 - UBL'!$A201:$R1076,11,FALSE)=0,"",VLOOKUP($A201,'FE - Flux 2 - UBL'!$A201:$R1076,11,FALSE))</f>
        <v> IDENTIFIER</v>
      </c>
      <c r="J201" s="93">
        <f>IF(VLOOKUP($A201,'FE - Flux 2 - UBL'!$A201:$R1076,12,FALSE)=0,"",VLOOKUP($A201,'FE - Flux 2 - UBL'!$A201:$R1076,12,FALSE))</f>
        <v>15</v>
      </c>
      <c r="K201" s="91" t="str">
        <f>IF(VLOOKUP($A201,'FE - Flux 2 - UBL'!$A201:$R1076,13,FALSE)=0,"",VLOOKUP($A201,'FE - Flux 2 - UBL'!$A201:$R1076,13,FALSE))</f>
        <v> ISO 3166</v>
      </c>
      <c r="L201" s="93" t="str">
        <f>IF(VLOOKUP($A201,'FE - Flux 2 - UBL'!$A201:$R1076,14,FALSE)=0,"",VLOOKUP($A201,'FE - Flux 2 - UBL'!$A201:$R1076,14,FALSE))</f>
        <v>The VAT identifier is systematically with a “FR” prefix in the context of electronic invoicing.</v>
      </c>
      <c r="M201" s="108" t="str">
        <f>IF(VLOOKUP($A201,'FE - Flux 2 - UBL'!$A201:$R1076,15,FALSE)=0,"",VLOOKUP($A201,'FE - Flux 2 - UBL'!$A201:$R1076,15,FALSE))</f>
        <v> VAT identifier of the entity to which the invoice is addressed (also called VAT identification number of the entity to which the invoice is addressed).</v>
      </c>
      <c r="N201" s="92" t="str">
        <f>IF(VLOOKUP($A201,'FE - Flux 2 - UBL'!$A201:$R1076,16,FALSE)=0,"",VLOOKUP($A201,'FE - Flux 2 - UBL'!$A201:$R1076,16,FALSE))</f>
        <v> According to Article 215 of Council Directive 2006/112/EC [2], the individual VAT identification number includes a prefix in accordance with ISO 3166-1 alpha-2 to identify the Member State by which it was awarded. However, Greece is allowed to use the prefix "EL".</v>
      </c>
      <c r="O201" s="91" t="str">
        <f>IF(VLOOKUP($A201,'FE - Flux 2 - UBL'!$A201:$T1076,17,FALSE)=0,"",VLOOKUP($A201,'FE - Flux 2 - UBL'!$A201:$T1076,17,FALSE))</f>
        <v/>
      </c>
      <c r="P201" s="91" t="str">
        <f>IF(VLOOKUP($A201,'FE - Flux 2 - UBL'!$A201:$T1076,18,FALSE)=0,"",VLOOKUP($A201,'FE - Flux 2 - UBL'!$A201:$T1076,18,FALSE))</f>
        <v/>
      </c>
      <c r="Q201" s="91" t="str">
        <f>IF(VLOOKUP($A201,'FE - Flux 2 - UBL'!$A201:$T1076,19,FALSE)=0,"",VLOOKUP($A201,'FE - Flux 2 - UBL'!$A201:$T1076,19,FALSE))</f>
        <v/>
      </c>
      <c r="R201" s="95" t="str">
        <f>IF(VLOOKUP($A201,'FE - Flux 2 - UBL'!$A201:$T1076,20,FALSE)=0,"",VLOOKUP($A201,'FE - Flux 2 - UBL'!$A201:$T1076,20,FALSE))</f>
        <v/>
      </c>
    </row>
    <row r="202" spans="1:18" ht="27" customHeight="1">
      <c r="A202" s="223" t="s">
        <v>911</v>
      </c>
      <c r="B202" s="91" t="str">
        <f>VLOOKUP(A202,'FE - Flux 2 - UBL'!A202:D882,4,FALSE)</f>
        <v> 1..1</v>
      </c>
      <c r="C202" s="26"/>
      <c r="D202" s="31"/>
      <c r="E202" s="285" t="s">
        <v>912</v>
      </c>
      <c r="F202" s="287"/>
      <c r="G202" s="291" t="s">
        <v>1968</v>
      </c>
      <c r="H202" s="292"/>
      <c r="I202" s="93" t="str">
        <f>IF(VLOOKUP($A202,'FE - Flux 2 - UBL'!$A202:$R1077,11,FALSE)=0,"",VLOOKUP($A202,'FE - Flux 2 - UBL'!$A202:$R1077,11,FALSE))</f>
        <v> CODED</v>
      </c>
      <c r="J202" s="93">
        <f>IF(VLOOKUP($A202,'FE - Flux 2 - UBL'!$A202:$R1077,12,FALSE)=0,"",VLOOKUP($A202,'FE - Flux 2 - UBL'!$A202:$R1077,12,FALSE))</f>
        <v>3</v>
      </c>
      <c r="K202" s="91" t="str">
        <f>IF(VLOOKUP($A202,'FE - Flux 2 - UBL'!$A202:$R1077,13,FALSE)=0,"",VLOOKUP($A202,'FE - Flux 2 - UBL'!$A202:$R1077,13,FALSE))</f>
        <v> Value = VAT (UBL) Value = VA (CII)</v>
      </c>
      <c r="L202" s="93" t="str">
        <f>IF(VLOOKUP($A202,'FE - Flux 2 - UBL'!$A202:$R1077,14,FALSE)=0,"",VLOOKUP($A202,'FE - Flux 2 - UBL'!$A202:$R1077,14,FALSE))</f>
        <v/>
      </c>
      <c r="M202" s="108" t="str">
        <f>IF(VLOOKUP($A202,'FE - Flux 2 - UBL'!$A202:$R1077,15,FALSE)=0,"",VLOOKUP($A202,'FE - Flux 2 - UBL'!$A202:$R1077,15,FALSE))</f>
        <v/>
      </c>
      <c r="N202" s="92" t="str">
        <f>IF(VLOOKUP($A202,'FE - Flux 2 - UBL'!$A202:$R1077,16,FALSE)=0,"",VLOOKUP($A202,'FE - Flux 2 - UBL'!$A202:$R1077,16,FALSE))</f>
        <v/>
      </c>
      <c r="O202" s="91" t="str">
        <f>IF(VLOOKUP($A202,'FE - Flux 2 - UBL'!$A202:$T1077,17,FALSE)=0,"",VLOOKUP($A202,'FE - Flux 2 - UBL'!$A202:$T1077,17,FALSE))</f>
        <v/>
      </c>
      <c r="P202" s="91" t="str">
        <f>IF(VLOOKUP($A202,'FE - Flux 2 - UBL'!$A202:$T1077,18,FALSE)=0,"",VLOOKUP($A202,'FE - Flux 2 - UBL'!$A202:$T1077,18,FALSE))</f>
        <v/>
      </c>
      <c r="Q202" s="91" t="str">
        <f>IF(VLOOKUP($A202,'FE - Flux 2 - UBL'!$A202:$T1077,19,FALSE)=0,"",VLOOKUP($A202,'FE - Flux 2 - UBL'!$A202:$T1077,19,FALSE))</f>
        <v/>
      </c>
      <c r="R202" s="95" t="str">
        <f>IF(VLOOKUP($A202,'FE - Flux 2 - UBL'!$A202:$T1077,20,FALSE)=0,"",VLOOKUP($A202,'FE - Flux 2 - UBL'!$A202:$T1077,20,FALSE))</f>
        <v/>
      </c>
    </row>
    <row r="203" spans="1:18" ht="27" customHeight="1">
      <c r="A203" s="97" t="s">
        <v>914</v>
      </c>
      <c r="B203" s="91" t="str">
        <f>VLOOKUP(A203,'FE - Flux 2 - UBL'!A203:D883,4,FALSE)</f>
        <v> 0..1</v>
      </c>
      <c r="C203" s="26"/>
      <c r="D203" s="304" t="s">
        <v>482</v>
      </c>
      <c r="E203" s="283"/>
      <c r="F203" s="283"/>
      <c r="G203" s="291" t="s">
        <v>1969</v>
      </c>
      <c r="H203" s="292"/>
      <c r="I203" s="93" t="str">
        <f>IF(VLOOKUP($A203,'FE - Flux 2 - UBL'!$A203:$R1078,11,FALSE)=0,"",VLOOKUP($A203,'FE - Flux 2 - UBL'!$A203:$R1078,11,FALSE))</f>
        <v> IDENTIFIER</v>
      </c>
      <c r="J203" s="93">
        <f>IF(VLOOKUP($A203,'FE - Flux 2 - UBL'!$A203:$R1078,12,FALSE)=0,"",VLOOKUP($A203,'FE - Flux 2 - UBL'!$A203:$R1078,12,FALSE))</f>
        <v>50</v>
      </c>
      <c r="K203" s="91" t="str">
        <f>IF(VLOOKUP($A203,'FE - Flux 2 - UBL'!$A203:$R1078,13,FALSE)=0,"",VLOOKUP($A203,'FE - Flux 2 - UBL'!$A203:$R1078,13,FALSE))</f>
        <v/>
      </c>
      <c r="L203" s="93" t="str">
        <f>IF(VLOOKUP($A203,'FE - Flux 2 - UBL'!$A203:$R1078,14,FALSE)=0,"",VLOOKUP($A203,'FE - Flux 2 - UBL'!$A203:$R1078,14,FALSE))</f>
        <v/>
      </c>
      <c r="M203" s="108" t="str">
        <f>IF(VLOOKUP($A203,'FE - Flux 2 - UBL'!$A203:$R1078,15,FALSE)=0,"",VLOOKUP($A203,'FE - Flux 2 - UBL'!$A203:$R1078,15,FALSE))</f>
        <v> Identifies the email address of the entity to which the invoice is addressed to which a commercial document can be transmitted.</v>
      </c>
      <c r="N203" s="92" t="str">
        <f>IF(VLOOKUP($A203,'FE - Flux 2 - UBL'!$A203:$R1078,16,FALSE)=0,"",VLOOKUP($A203,'FE - Flux 2 - UBL'!$A203:$R1078,16,FALSE))</f>
        <v/>
      </c>
      <c r="O203" s="91" t="str">
        <f>IF(VLOOKUP($A203,'FE - Flux 2 - UBL'!$A203:$T1078,17,FALSE)=0,"",VLOOKUP($A203,'FE - Flux 2 - UBL'!$A203:$T1078,17,FALSE))</f>
        <v> G1.58</v>
      </c>
      <c r="P203" s="91" t="str">
        <f>IF(VLOOKUP($A203,'FE - Flux 2 - UBL'!$A203:$T1078,18,FALSE)=0,"",VLOOKUP($A203,'FE - Flux 2 - UBL'!$A203:$T1078,18,FALSE))</f>
        <v/>
      </c>
      <c r="Q203" s="91" t="str">
        <f>IF(VLOOKUP($A203,'FE - Flux 2 - UBL'!$A203:$T1078,19,FALSE)=0,"",VLOOKUP($A203,'FE - Flux 2 - UBL'!$A203:$T1078,19,FALSE))</f>
        <v/>
      </c>
      <c r="R203" s="95" t="str">
        <f>IF(VLOOKUP($A203,'FE - Flux 2 - UBL'!$A203:$T1078,20,FALSE)=0,"",VLOOKUP($A203,'FE - Flux 2 - UBL'!$A203:$T1078,20,FALSE))</f>
        <v/>
      </c>
    </row>
    <row r="204" spans="1:18" ht="27" customHeight="1">
      <c r="A204" s="223" t="s">
        <v>917</v>
      </c>
      <c r="B204" s="91" t="str">
        <f>VLOOKUP(A204,'FE - Flux 2 - UBL'!A204:D884,4,FALSE)</f>
        <v>1..1</v>
      </c>
      <c r="C204" s="26"/>
      <c r="D204" s="37"/>
      <c r="E204" s="298" t="s">
        <v>899</v>
      </c>
      <c r="F204" s="299"/>
      <c r="G204" s="291" t="s">
        <v>1970</v>
      </c>
      <c r="H204" s="292"/>
      <c r="I204" s="93" t="str">
        <f>IF(VLOOKUP($A204,'FE - Flux 2 - UBL'!$A204:$R1079,11,FALSE)=0,"",VLOOKUP($A204,'FE - Flux 2 - UBL'!$A204:$R1079,11,FALSE))</f>
        <v> IDENTIFIER</v>
      </c>
      <c r="J204" s="93">
        <f>IF(VLOOKUP($A204,'FE - Flux 2 - UBL'!$A204:$R1079,12,FALSE)=0,"",VLOOKUP($A204,'FE - Flux 2 - UBL'!$A204:$R1079,12,FALSE))</f>
        <v>4</v>
      </c>
      <c r="K204" s="91" t="str">
        <f>IF(VLOOKUP($A204,'FE - Flux 2 - UBL'!$A204:$R1079,13,FALSE)=0,"",VLOOKUP($A204,'FE - Flux 2 - UBL'!$A204:$R1079,13,FALSE))</f>
        <v> ISO6523 (ICD)</v>
      </c>
      <c r="L204" s="93" t="str">
        <f>IF(VLOOKUP($A204,'FE - Flux 2 - UBL'!$A204:$R1079,14,FALSE)=0,"",VLOOKUP($A204,'FE - Flux 2 - UBL'!$A204:$R1079,14,FALSE))</f>
        <v/>
      </c>
      <c r="M204" s="108" t="str">
        <f>IF(VLOOKUP($A204,'FE - Flux 2 - UBL'!$A204:$R1079,15,FALSE)=0,"",VLOOKUP($A204,'FE - Flux 2 - UBL'!$A204:$R1079,15,FALSE))</f>
        <v/>
      </c>
      <c r="N204" s="92" t="str">
        <f>IF(VLOOKUP($A204,'FE - Flux 2 - UBL'!$A204:$R1079,16,FALSE)=0,"",VLOOKUP($A204,'FE - Flux 2 - UBL'!$A204:$R1079,16,FALSE))</f>
        <v/>
      </c>
      <c r="O204" s="91" t="str">
        <f>IF(VLOOKUP($A204,'FE - Flux 2 - UBL'!$A204:$T1079,17,FALSE)=0,"",VLOOKUP($A204,'FE - Flux 2 - UBL'!$A204:$T1079,17,FALSE))</f>
        <v> G6.19</v>
      </c>
      <c r="P204" s="91" t="str">
        <f>IF(VLOOKUP($A204,'FE - Flux 2 - UBL'!$A204:$T1079,18,FALSE)=0,"",VLOOKUP($A204,'FE - Flux 2 - UBL'!$A204:$T1079,18,FALSE))</f>
        <v/>
      </c>
      <c r="Q204" s="91" t="str">
        <f>IF(VLOOKUP($A204,'FE - Flux 2 - UBL'!$A204:$T1079,19,FALSE)=0,"",VLOOKUP($A204,'FE - Flux 2 - UBL'!$A204:$T1079,19,FALSE))</f>
        <v/>
      </c>
      <c r="R204" s="95" t="str">
        <f>IF(VLOOKUP($A204,'FE - Flux 2 - UBL'!$A204:$T1079,20,FALSE)=0,"",VLOOKUP($A204,'FE - Flux 2 - UBL'!$A204:$T1079,20,FALSE))</f>
        <v/>
      </c>
    </row>
    <row r="205" spans="1:18" ht="27" customHeight="1">
      <c r="A205" s="97" t="s">
        <v>919</v>
      </c>
      <c r="B205" s="91" t="str">
        <f>VLOOKUP(A205,'FE - Flux 2 - UBL'!A205:D885,4,FALSE)</f>
        <v> 0..1</v>
      </c>
      <c r="C205" s="26"/>
      <c r="D205" s="137" t="s">
        <v>920</v>
      </c>
      <c r="E205" s="101"/>
      <c r="F205" s="101"/>
      <c r="G205" s="291" t="s">
        <v>1971</v>
      </c>
      <c r="H205" s="292"/>
      <c r="I205" s="93" t="str">
        <f>IF(VLOOKUP($A205,'FE - Flux 2 - UBL'!$A205:$R1080,11,FALSE)=0,"",VLOOKUP($A205,'FE - Flux 2 - UBL'!$A205:$R1080,11,FALSE))</f>
        <v/>
      </c>
      <c r="J205" s="93" t="str">
        <f>IF(VLOOKUP($A205,'FE - Flux 2 - UBL'!$A205:$R1080,12,FALSE)=0,"",VLOOKUP($A205,'FE - Flux 2 - UBL'!$A205:$R1080,12,FALSE))</f>
        <v/>
      </c>
      <c r="K205" s="91" t="str">
        <f>IF(VLOOKUP($A205,'FE - Flux 2 - UBL'!$A205:$R1080,13,FALSE)=0,"",VLOOKUP($A205,'FE - Flux 2 - UBL'!$A205:$R1080,13,FALSE))</f>
        <v/>
      </c>
      <c r="L205" s="93" t="str">
        <f>IF(VLOOKUP($A205,'FE - Flux 2 - UBL'!$A205:$R1080,14,FALSE)=0,"",VLOOKUP($A205,'FE - Flux 2 - UBL'!$A205:$R1080,14,FALSE))</f>
        <v/>
      </c>
      <c r="M205" s="108" t="str">
        <f>IF(VLOOKUP($A205,'FE - Flux 2 - UBL'!$A205:$R1080,15,FALSE)=0,"",VLOOKUP($A205,'FE - Flux 2 - UBL'!$A205:$R1080,15,FALSE))</f>
        <v/>
      </c>
      <c r="N205" s="92" t="str">
        <f>IF(VLOOKUP($A205,'FE - Flux 2 - UBL'!$A205:$R1080,16,FALSE)=0,"",VLOOKUP($A205,'FE - Flux 2 - UBL'!$A205:$R1080,16,FALSE))</f>
        <v/>
      </c>
      <c r="O205" s="91" t="str">
        <f>IF(VLOOKUP($A205,'FE - Flux 2 - UBL'!$A205:$T1080,17,FALSE)=0,"",VLOOKUP($A205,'FE - Flux 2 - UBL'!$A205:$T1080,17,FALSE))</f>
        <v/>
      </c>
      <c r="P205" s="91" t="str">
        <f>IF(VLOOKUP($A205,'FE - Flux 2 - UBL'!$A205:$T1080,18,FALSE)=0,"",VLOOKUP($A205,'FE - Flux 2 - UBL'!$A205:$T1080,18,FALSE))</f>
        <v/>
      </c>
      <c r="Q205" s="91" t="str">
        <f>IF(VLOOKUP($A205,'FE - Flux 2 - UBL'!$A205:$T1080,19,FALSE)=0,"",VLOOKUP($A205,'FE - Flux 2 - UBL'!$A205:$T1080,19,FALSE))</f>
        <v/>
      </c>
      <c r="R205" s="95" t="str">
        <f>IF(VLOOKUP($A205,'FE - Flux 2 - UBL'!$A205:$T1080,20,FALSE)=0,"",VLOOKUP($A205,'FE - Flux 2 - UBL'!$A205:$T1080,20,FALSE))</f>
        <v/>
      </c>
    </row>
    <row r="206" spans="1:18" ht="27" customHeight="1">
      <c r="A206" s="223" t="s">
        <v>922</v>
      </c>
      <c r="B206" s="91" t="str">
        <f>VLOOKUP(A206,'FE - Flux 2 - UBL'!A206:D886,4,FALSE)</f>
        <v> 0..1</v>
      </c>
      <c r="C206" s="26"/>
      <c r="D206" s="34"/>
      <c r="E206" s="285" t="s">
        <v>923</v>
      </c>
      <c r="F206" s="287"/>
      <c r="G206" s="291" t="s">
        <v>1972</v>
      </c>
      <c r="H206" s="292"/>
      <c r="I206" s="93" t="str">
        <f>IF(VLOOKUP($A206,'FE - Flux 2 - UBL'!$A206:$R1081,11,FALSE)=0,"",VLOOKUP($A206,'FE - Flux 2 - UBL'!$A206:$R1081,11,FALSE))</f>
        <v> TEXT</v>
      </c>
      <c r="J206" s="93">
        <f>IF(VLOOKUP($A206,'FE - Flux 2 - UBL'!$A206:$R1081,12,FALSE)=0,"",VLOOKUP($A206,'FE - Flux 2 - UBL'!$A206:$R1081,12,FALSE))</f>
        <v>255</v>
      </c>
      <c r="K206" s="91" t="str">
        <f>IF(VLOOKUP($A206,'FE - Flux 2 - UBL'!$A206:$R1081,13,FALSE)=0,"",VLOOKUP($A206,'FE - Flux 2 - UBL'!$A206:$R1081,13,FALSE))</f>
        <v/>
      </c>
      <c r="L206" s="93" t="str">
        <f>IF(VLOOKUP($A206,'FE - Flux 2 - UBL'!$A206:$R1081,14,FALSE)=0,"",VLOOKUP($A206,'FE - Flux 2 - UBL'!$A206:$R1081,14,FALSE))</f>
        <v/>
      </c>
      <c r="M206" s="108" t="str">
        <f>IF(VLOOKUP($A206,'FE - Flux 2 - UBL'!$A206:$R1081,15,FALSE)=0,"",VLOOKUP($A206,'FE - Flux 2 - UBL'!$A206:$R1081,15,FALSE))</f>
        <v> Main line of an address.</v>
      </c>
      <c r="N206" s="92" t="str">
        <f>IF(VLOOKUP($A206,'FE - Flux 2 - UBL'!$A206:$R1081,16,FALSE)=0,"",VLOOKUP($A206,'FE - Flux 2 - UBL'!$A206:$R1081,16,FALSE))</f>
        <v> Usually the name and number of the street or post office box.</v>
      </c>
      <c r="O206" s="91" t="str">
        <f>IF(VLOOKUP($A206,'FE - Flux 2 - UBL'!$A206:$T1081,17,FALSE)=0,"",VLOOKUP($A206,'FE - Flux 2 - UBL'!$A206:$T1081,17,FALSE))</f>
        <v/>
      </c>
      <c r="P206" s="91" t="str">
        <f>IF(VLOOKUP($A206,'FE - Flux 2 - UBL'!$A206:$T1081,18,FALSE)=0,"",VLOOKUP($A206,'FE - Flux 2 - UBL'!$A206:$T1081,18,FALSE))</f>
        <v/>
      </c>
      <c r="Q206" s="91" t="str">
        <f>IF(VLOOKUP($A206,'FE - Flux 2 - UBL'!$A206:$T1081,19,FALSE)=0,"",VLOOKUP($A206,'FE - Flux 2 - UBL'!$A206:$T1081,19,FALSE))</f>
        <v/>
      </c>
      <c r="R206" s="95" t="str">
        <f>IF(VLOOKUP($A206,'FE - Flux 2 - UBL'!$A206:$T1081,20,FALSE)=0,"",VLOOKUP($A206,'FE - Flux 2 - UBL'!$A206:$T1081,20,FALSE))</f>
        <v/>
      </c>
    </row>
    <row r="207" spans="1:18" ht="27" customHeight="1">
      <c r="A207" s="223" t="s">
        <v>925</v>
      </c>
      <c r="B207" s="91" t="str">
        <f>VLOOKUP(A207,'FE - Flux 2 - UBL'!A207:D887,4,FALSE)</f>
        <v> 0..1</v>
      </c>
      <c r="C207" s="26"/>
      <c r="D207" s="34"/>
      <c r="E207" s="285" t="s">
        <v>926</v>
      </c>
      <c r="F207" s="287"/>
      <c r="G207" s="291" t="s">
        <v>1973</v>
      </c>
      <c r="H207" s="292"/>
      <c r="I207" s="93" t="str">
        <f>IF(VLOOKUP($A207,'FE - Flux 2 - UBL'!$A207:$R1082,11,FALSE)=0,"",VLOOKUP($A207,'FE - Flux 2 - UBL'!$A207:$R1082,11,FALSE))</f>
        <v> TEXT</v>
      </c>
      <c r="J207" s="93">
        <f>IF(VLOOKUP($A207,'FE - Flux 2 - UBL'!$A207:$R1082,12,FALSE)=0,"",VLOOKUP($A207,'FE - Flux 2 - UBL'!$A207:$R1082,12,FALSE))</f>
        <v>255</v>
      </c>
      <c r="K207" s="91" t="str">
        <f>IF(VLOOKUP($A207,'FE - Flux 2 - UBL'!$A207:$R1082,13,FALSE)=0,"",VLOOKUP($A207,'FE - Flux 2 - UBL'!$A207:$R1082,13,FALSE))</f>
        <v/>
      </c>
      <c r="L207" s="93" t="str">
        <f>IF(VLOOKUP($A207,'FE - Flux 2 - UBL'!$A207:$R1082,14,FALSE)=0,"",VLOOKUP($A207,'FE - Flux 2 - UBL'!$A207:$R1082,14,FALSE))</f>
        <v/>
      </c>
      <c r="M207" s="108" t="str">
        <f>IF(VLOOKUP($A207,'FE - Flux 2 - UBL'!$A207:$R1082,15,FALSE)=0,"",VLOOKUP($A207,'FE - Flux 2 - UBL'!$A207:$R1082,15,FALSE))</f>
        <v> Additional line of an address, which can be used to provide details and supplement the main line.</v>
      </c>
      <c r="N207" s="92" t="str">
        <f>IF(VLOOKUP($A207,'FE - Flux 2 - UBL'!$A207:$R1082,16,FALSE)=0,"",VLOOKUP($A207,'FE - Flux 2 - UBL'!$A207:$R1082,16,FALSE))</f>
        <v/>
      </c>
      <c r="O207" s="91" t="str">
        <f>IF(VLOOKUP($A207,'FE - Flux 2 - UBL'!$A207:$T1082,17,FALSE)=0,"",VLOOKUP($A207,'FE - Flux 2 - UBL'!$A207:$T1082,17,FALSE))</f>
        <v/>
      </c>
      <c r="P207" s="91" t="str">
        <f>IF(VLOOKUP($A207,'FE - Flux 2 - UBL'!$A207:$T1082,18,FALSE)=0,"",VLOOKUP($A207,'FE - Flux 2 - UBL'!$A207:$T1082,18,FALSE))</f>
        <v/>
      </c>
      <c r="Q207" s="91" t="str">
        <f>IF(VLOOKUP($A207,'FE - Flux 2 - UBL'!$A207:$T1082,19,FALSE)=0,"",VLOOKUP($A207,'FE - Flux 2 - UBL'!$A207:$T1082,19,FALSE))</f>
        <v/>
      </c>
      <c r="R207" s="95" t="str">
        <f>IF(VLOOKUP($A207,'FE - Flux 2 - UBL'!$A207:$T1082,20,FALSE)=0,"",VLOOKUP($A207,'FE - Flux 2 - UBL'!$A207:$T1082,20,FALSE))</f>
        <v/>
      </c>
    </row>
    <row r="208" spans="1:18" ht="27" customHeight="1">
      <c r="A208" s="223" t="s">
        <v>928</v>
      </c>
      <c r="B208" s="91" t="str">
        <f>VLOOKUP(A208,'FE - Flux 2 - UBL'!A208:D888,4,FALSE)</f>
        <v> 0..1</v>
      </c>
      <c r="C208" s="26"/>
      <c r="D208" s="34"/>
      <c r="E208" s="285" t="s">
        <v>929</v>
      </c>
      <c r="F208" s="287"/>
      <c r="G208" s="291" t="s">
        <v>1974</v>
      </c>
      <c r="H208" s="292"/>
      <c r="I208" s="93" t="str">
        <f>IF(VLOOKUP($A208,'FE - Flux 2 - UBL'!$A208:$R1083,11,FALSE)=0,"",VLOOKUP($A208,'FE - Flux 2 - UBL'!$A208:$R1083,11,FALSE))</f>
        <v> TEXT</v>
      </c>
      <c r="J208" s="93">
        <f>IF(VLOOKUP($A208,'FE - Flux 2 - UBL'!$A208:$R1083,12,FALSE)=0,"",VLOOKUP($A208,'FE - Flux 2 - UBL'!$A208:$R1083,12,FALSE))</f>
        <v>255</v>
      </c>
      <c r="K208" s="91" t="str">
        <f>IF(VLOOKUP($A208,'FE - Flux 2 - UBL'!$A208:$R1083,13,FALSE)=0,"",VLOOKUP($A208,'FE - Flux 2 - UBL'!$A208:$R1083,13,FALSE))</f>
        <v/>
      </c>
      <c r="L208" s="93" t="str">
        <f>IF(VLOOKUP($A208,'FE - Flux 2 - UBL'!$A208:$R1083,14,FALSE)=0,"",VLOOKUP($A208,'FE - Flux 2 - UBL'!$A208:$R1083,14,FALSE))</f>
        <v/>
      </c>
      <c r="M208" s="108" t="str">
        <f>IF(VLOOKUP($A208,'FE - Flux 2 - UBL'!$A208:$R1083,15,FALSE)=0,"",VLOOKUP($A208,'FE - Flux 2 - UBL'!$A208:$R1083,15,FALSE))</f>
        <v> Additional line of an address, which can be used to provide details and supplement the main line.</v>
      </c>
      <c r="N208" s="92" t="str">
        <f>IF(VLOOKUP($A208,'FE - Flux 2 - UBL'!$A208:$R1083,16,FALSE)=0,"",VLOOKUP($A208,'FE - Flux 2 - UBL'!$A208:$R1083,16,FALSE))</f>
        <v/>
      </c>
      <c r="O208" s="91" t="str">
        <f>IF(VLOOKUP($A208,'FE - Flux 2 - UBL'!$A208:$T1083,17,FALSE)=0,"",VLOOKUP($A208,'FE - Flux 2 - UBL'!$A208:$T1083,17,FALSE))</f>
        <v/>
      </c>
      <c r="P208" s="91" t="str">
        <f>IF(VLOOKUP($A208,'FE - Flux 2 - UBL'!$A208:$T1083,18,FALSE)=0,"",VLOOKUP($A208,'FE - Flux 2 - UBL'!$A208:$T1083,18,FALSE))</f>
        <v/>
      </c>
      <c r="Q208" s="91" t="str">
        <f>IF(VLOOKUP($A208,'FE - Flux 2 - UBL'!$A208:$T1083,19,FALSE)=0,"",VLOOKUP($A208,'FE - Flux 2 - UBL'!$A208:$T1083,19,FALSE))</f>
        <v/>
      </c>
      <c r="R208" s="95" t="str">
        <f>IF(VLOOKUP($A208,'FE - Flux 2 - UBL'!$A208:$T1083,20,FALSE)=0,"",VLOOKUP($A208,'FE - Flux 2 - UBL'!$A208:$T1083,20,FALSE))</f>
        <v/>
      </c>
    </row>
    <row r="209" spans="1:18" ht="27" customHeight="1">
      <c r="A209" s="223" t="s">
        <v>931</v>
      </c>
      <c r="B209" s="91" t="str">
        <f>VLOOKUP(A209,'FE - Flux 2 - UBL'!A209:D889,4,FALSE)</f>
        <v> 0..1</v>
      </c>
      <c r="C209" s="26"/>
      <c r="D209" s="34"/>
      <c r="E209" s="285" t="s">
        <v>932</v>
      </c>
      <c r="F209" s="287"/>
      <c r="G209" s="291" t="s">
        <v>1975</v>
      </c>
      <c r="H209" s="292"/>
      <c r="I209" s="93" t="str">
        <f>IF(VLOOKUP($A209,'FE - Flux 2 - UBL'!$A209:$R1084,11,FALSE)=0,"",VLOOKUP($A209,'FE - Flux 2 - UBL'!$A209:$R1084,11,FALSE))</f>
        <v> TEXT</v>
      </c>
      <c r="J209" s="93">
        <f>IF(VLOOKUP($A209,'FE - Flux 2 - UBL'!$A209:$R1084,12,FALSE)=0,"",VLOOKUP($A209,'FE - Flux 2 - UBL'!$A209:$R1084,12,FALSE))</f>
        <v>255</v>
      </c>
      <c r="K209" s="91" t="str">
        <f>IF(VLOOKUP($A209,'FE - Flux 2 - UBL'!$A209:$R1084,13,FALSE)=0,"",VLOOKUP($A209,'FE - Flux 2 - UBL'!$A209:$R1084,13,FALSE))</f>
        <v/>
      </c>
      <c r="L209" s="93" t="str">
        <f>IF(VLOOKUP($A209,'FE - Flux 2 - UBL'!$A209:$R1084,14,FALSE)=0,"",VLOOKUP($A209,'FE - Flux 2 - UBL'!$A209:$R1084,14,FALSE))</f>
        <v/>
      </c>
      <c r="M209" s="108" t="str">
        <f>IF(VLOOKUP($A209,'FE - Flux 2 - UBL'!$A209:$R1084,15,FALSE)=0,"",VLOOKUP($A209,'FE - Flux 2 - UBL'!$A209:$R1084,15,FALSE))</f>
        <v> Common name of the municipality, town or village in which the payer's address is located</v>
      </c>
      <c r="N209" s="92" t="str">
        <f>IF(VLOOKUP($A209,'FE - Flux 2 - UBL'!$A209:$R1084,16,FALSE)=0,"",VLOOKUP($A209,'FE - Flux 2 - UBL'!$A209:$R1084,16,FALSE))</f>
        <v/>
      </c>
      <c r="O209" s="91" t="str">
        <f>IF(VLOOKUP($A209,'FE - Flux 2 - UBL'!$A209:$T1084,17,FALSE)=0,"",VLOOKUP($A209,'FE - Flux 2 - UBL'!$A209:$T1084,17,FALSE))</f>
        <v/>
      </c>
      <c r="P209" s="91" t="str">
        <f>IF(VLOOKUP($A209,'FE - Flux 2 - UBL'!$A209:$T1084,18,FALSE)=0,"",VLOOKUP($A209,'FE - Flux 2 - UBL'!$A209:$T1084,18,FALSE))</f>
        <v/>
      </c>
      <c r="Q209" s="91" t="str">
        <f>IF(VLOOKUP($A209,'FE - Flux 2 - UBL'!$A209:$T1084,19,FALSE)=0,"",VLOOKUP($A209,'FE - Flux 2 - UBL'!$A209:$T1084,19,FALSE))</f>
        <v/>
      </c>
      <c r="R209" s="95" t="str">
        <f>IF(VLOOKUP($A209,'FE - Flux 2 - UBL'!$A209:$T1084,20,FALSE)=0,"",VLOOKUP($A209,'FE - Flux 2 - UBL'!$A209:$T1084,20,FALSE))</f>
        <v/>
      </c>
    </row>
    <row r="210" spans="1:18" ht="27" customHeight="1">
      <c r="A210" s="223" t="s">
        <v>934</v>
      </c>
      <c r="B210" s="91" t="str">
        <f>VLOOKUP(A210,'FE - Flux 2 - UBL'!A210:D890,4,FALSE)</f>
        <v> 0..1</v>
      </c>
      <c r="C210" s="26"/>
      <c r="D210" s="34"/>
      <c r="E210" s="285" t="s">
        <v>935</v>
      </c>
      <c r="F210" s="287"/>
      <c r="G210" s="291" t="s">
        <v>1976</v>
      </c>
      <c r="H210" s="292"/>
      <c r="I210" s="93" t="str">
        <f>IF(VLOOKUP($A210,'FE - Flux 2 - UBL'!$A210:$R1085,11,FALSE)=0,"",VLOOKUP($A210,'FE - Flux 2 - UBL'!$A210:$R1085,11,FALSE))</f>
        <v> TEXT</v>
      </c>
      <c r="J210" s="93">
        <f>IF(VLOOKUP($A210,'FE - Flux 2 - UBL'!$A210:$R1085,12,FALSE)=0,"",VLOOKUP($A210,'FE - Flux 2 - UBL'!$A210:$R1085,12,FALSE))</f>
        <v>10</v>
      </c>
      <c r="K210" s="91" t="str">
        <f>IF(VLOOKUP($A210,'FE - Flux 2 - UBL'!$A210:$R1085,13,FALSE)=0,"",VLOOKUP($A210,'FE - Flux 2 - UBL'!$A210:$R1085,13,FALSE))</f>
        <v/>
      </c>
      <c r="L210" s="93" t="str">
        <f>IF(VLOOKUP($A210,'FE - Flux 2 - UBL'!$A210:$R1085,14,FALSE)=0,"",VLOOKUP($A210,'FE - Flux 2 - UBL'!$A210:$R1085,14,FALSE))</f>
        <v/>
      </c>
      <c r="M210" s="108" t="str">
        <f>IF(VLOOKUP($A210,'FE - Flux 2 - UBL'!$A210:$R1085,15,FALSE)=0,"",VLOOKUP($A210,'FE - Flux 2 - UBL'!$A210:$R1085,15,FALSE))</f>
        <v>Identifier for an addressable group of properties, consistent with the applicable postal service.</v>
      </c>
      <c r="N210" s="92" t="str">
        <f>IF(VLOOKUP($A210,'FE - Flux 2 - UBL'!$A210:$R1085,16,FALSE)=0,"",VLOOKUP($A210,'FE - Flux 2 - UBL'!$A210:$R1085,16,FALSE))</f>
        <v> Example: postal code or postal delivery number.</v>
      </c>
      <c r="O210" s="91" t="str">
        <f>IF(VLOOKUP($A210,'FE - Flux 2 - UBL'!$A210:$T1085,17,FALSE)=0,"",VLOOKUP($A210,'FE - Flux 2 - UBL'!$A210:$T1085,17,FALSE))</f>
        <v/>
      </c>
      <c r="P210" s="91" t="str">
        <f>IF(VLOOKUP($A210,'FE - Flux 2 - UBL'!$A210:$T1085,18,FALSE)=0,"",VLOOKUP($A210,'FE - Flux 2 - UBL'!$A210:$T1085,18,FALSE))</f>
        <v/>
      </c>
      <c r="Q210" s="91" t="str">
        <f>IF(VLOOKUP($A210,'FE - Flux 2 - UBL'!$A210:$T1085,19,FALSE)=0,"",VLOOKUP($A210,'FE - Flux 2 - UBL'!$A210:$T1085,19,FALSE))</f>
        <v/>
      </c>
      <c r="R210" s="95" t="str">
        <f>IF(VLOOKUP($A210,'FE - Flux 2 - UBL'!$A210:$T1085,20,FALSE)=0,"",VLOOKUP($A210,'FE - Flux 2 - UBL'!$A210:$T1085,20,FALSE))</f>
        <v/>
      </c>
    </row>
    <row r="211" spans="1:18" ht="27" customHeight="1">
      <c r="A211" s="223" t="s">
        <v>937</v>
      </c>
      <c r="B211" s="91" t="str">
        <f>VLOOKUP(A211,'FE - Flux 2 - UBL'!A211:D891,4,FALSE)</f>
        <v> 0..1</v>
      </c>
      <c r="C211" s="26"/>
      <c r="D211" s="34"/>
      <c r="E211" s="285" t="s">
        <v>938</v>
      </c>
      <c r="F211" s="287"/>
      <c r="G211" s="291" t="s">
        <v>1977</v>
      </c>
      <c r="H211" s="292"/>
      <c r="I211" s="93" t="str">
        <f>IF(VLOOKUP($A211,'FE - Flux 2 - UBL'!$A211:$R1086,11,FALSE)=0,"",VLOOKUP($A211,'FE - Flux 2 - UBL'!$A211:$R1086,11,FALSE))</f>
        <v> TEXT</v>
      </c>
      <c r="J211" s="93">
        <f>IF(VLOOKUP($A211,'FE - Flux 2 - UBL'!$A211:$R1086,12,FALSE)=0,"",VLOOKUP($A211,'FE - Flux 2 - UBL'!$A211:$R1086,12,FALSE))</f>
        <v>255</v>
      </c>
      <c r="K211" s="91" t="str">
        <f>IF(VLOOKUP($A211,'FE - Flux 2 - UBL'!$A211:$R1086,13,FALSE)=0,"",VLOOKUP($A211,'FE - Flux 2 - UBL'!$A211:$R1086,13,FALSE))</f>
        <v/>
      </c>
      <c r="L211" s="93" t="str">
        <f>IF(VLOOKUP($A211,'FE - Flux 2 - UBL'!$A211:$R1086,14,FALSE)=0,"",VLOOKUP($A211,'FE - Flux 2 - UBL'!$A211:$R1086,14,FALSE))</f>
        <v/>
      </c>
      <c r="M211" s="108" t="str">
        <f>IF(VLOOKUP($A211,'FE - Flux 2 - UBL'!$A211:$R1086,15,FALSE)=0,"",VLOOKUP($A211,'FE - Flux 2 - UBL'!$A211:$R1086,15,FALSE))</f>
        <v> Subdivision of a country.</v>
      </c>
      <c r="N211" s="92" t="str">
        <f>IF(VLOOKUP($A211,'FE - Flux 2 - UBL'!$A211:$R1086,16,FALSE)=0,"",VLOOKUP($A211,'FE - Flux 2 - UBL'!$A211:$R1086,16,FALSE))</f>
        <v> Example: region, county, state, province, etc.</v>
      </c>
      <c r="O211" s="91" t="str">
        <f>IF(VLOOKUP($A211,'FE - Flux 2 - UBL'!$A211:$T1086,17,FALSE)=0,"",VLOOKUP($A211,'FE - Flux 2 - UBL'!$A211:$T1086,17,FALSE))</f>
        <v/>
      </c>
      <c r="P211" s="91" t="str">
        <f>IF(VLOOKUP($A211,'FE - Flux 2 - UBL'!$A211:$T1086,18,FALSE)=0,"",VLOOKUP($A211,'FE - Flux 2 - UBL'!$A211:$T1086,18,FALSE))</f>
        <v/>
      </c>
      <c r="Q211" s="91" t="str">
        <f>IF(VLOOKUP($A211,'FE - Flux 2 - UBL'!$A211:$T1086,19,FALSE)=0,"",VLOOKUP($A211,'FE - Flux 2 - UBL'!$A211:$T1086,19,FALSE))</f>
        <v/>
      </c>
      <c r="R211" s="95" t="str">
        <f>IF(VLOOKUP($A211,'FE - Flux 2 - UBL'!$A211:$T1086,20,FALSE)=0,"",VLOOKUP($A211,'FE - Flux 2 - UBL'!$A211:$T1086,20,FALSE))</f>
        <v/>
      </c>
    </row>
    <row r="212" spans="1:18" ht="42">
      <c r="A212" s="223" t="s">
        <v>940</v>
      </c>
      <c r="B212" s="91" t="str">
        <f>VLOOKUP(A212,'FE - Flux 2 - UBL'!A212:D892,4,FALSE)</f>
        <v> 1..1</v>
      </c>
      <c r="C212" s="26"/>
      <c r="D212" s="37"/>
      <c r="E212" s="285" t="s">
        <v>941</v>
      </c>
      <c r="F212" s="287"/>
      <c r="G212" s="291" t="s">
        <v>1978</v>
      </c>
      <c r="H212" s="292"/>
      <c r="I212" s="93" t="str">
        <f>IF(VLOOKUP($A212,'FE - Flux 2 - UBL'!$A212:$R1087,11,FALSE)=0,"",VLOOKUP($A212,'FE - Flux 2 - UBL'!$A212:$R1087,11,FALSE))</f>
        <v> CODED</v>
      </c>
      <c r="J212" s="93">
        <f>IF(VLOOKUP($A212,'FE - Flux 2 - UBL'!$A212:$R1087,12,FALSE)=0,"",VLOOKUP($A212,'FE - Flux 2 - UBL'!$A212:$R1087,12,FALSE))</f>
        <v>2</v>
      </c>
      <c r="K212" s="91" t="str">
        <f>IF(VLOOKUP($A212,'FE - Flux 2 - UBL'!$A212:$R1087,13,FALSE)=0,"",VLOOKUP($A212,'FE - Flux 2 - UBL'!$A212:$R1087,13,FALSE))</f>
        <v> ISO 3166</v>
      </c>
      <c r="L212" s="93" t="str">
        <f>IF(VLOOKUP($A212,'FE - Flux 2 - UBL'!$A212:$R1087,14,FALSE)=0,"",VLOOKUP($A212,'FE - Flux 2 - UBL'!$A212:$R1087,14,FALSE))</f>
        <v/>
      </c>
      <c r="M212" s="108" t="str">
        <f>IF(VLOOKUP($A212,'FE - Flux 2 - UBL'!$A212:$R1087,15,FALSE)=0,"",VLOOKUP($A212,'FE - Flux 2 - UBL'!$A212:$R1087,15,FALSE))</f>
        <v> Country identification code.</v>
      </c>
      <c r="N212" s="92" t="str">
        <f>IF(VLOOKUP($A212,'FE - Flux 2 - UBL'!$A212:$R1087,16,FALSE)=0,"",VLOOKUP($A212,'FE - Flux 2 - UBL'!$A212:$R1087,16,FALSE))</f>
        <v> Valid country lists are registered with the Maintenance Agency for ISO 3166-1 “Codes for the representation of country names and their subdivisions”. It is recommended to use alpha-2 representation.</v>
      </c>
      <c r="O212" s="91" t="str">
        <f>IF(VLOOKUP($A212,'FE - Flux 2 - UBL'!$A212:$T1087,17,FALSE)=0,"",VLOOKUP($A212,'FE - Flux 2 - UBL'!$A212:$T1087,17,FALSE))</f>
        <v> G2.01</v>
      </c>
      <c r="P212" s="91" t="str">
        <f>IF(VLOOKUP($A212,'FE - Flux 2 - UBL'!$A212:$T1087,18,FALSE)=0,"",VLOOKUP($A212,'FE - Flux 2 - UBL'!$A212:$T1087,18,FALSE))</f>
        <v/>
      </c>
      <c r="Q212" s="91" t="str">
        <f>IF(VLOOKUP($A212,'FE - Flux 2 - UBL'!$A212:$T1087,19,FALSE)=0,"",VLOOKUP($A212,'FE - Flux 2 - UBL'!$A212:$T1087,19,FALSE))</f>
        <v/>
      </c>
      <c r="R212" s="95" t="str">
        <f>IF(VLOOKUP($A212,'FE - Flux 2 - UBL'!$A212:$T1087,20,FALSE)=0,"",VLOOKUP($A212,'FE - Flux 2 - UBL'!$A212:$T1087,20,FALSE))</f>
        <v/>
      </c>
    </row>
    <row r="213" spans="1:18" ht="28.5" customHeight="1">
      <c r="A213" s="97" t="s">
        <v>943</v>
      </c>
      <c r="B213" s="91" t="str">
        <f>VLOOKUP(A213,'FE - Flux 2 - UBL'!A213:D893,4,FALSE)</f>
        <v> 0..1</v>
      </c>
      <c r="C213" s="26"/>
      <c r="D213" s="137" t="s">
        <v>944</v>
      </c>
      <c r="E213" s="217"/>
      <c r="F213" s="217"/>
      <c r="G213" s="291" t="s">
        <v>1979</v>
      </c>
      <c r="H213" s="292"/>
      <c r="I213" s="93" t="str">
        <f>IF(VLOOKUP($A213,'FE - Flux 2 - UBL'!$A213:$R1088,11,FALSE)=0,"",VLOOKUP($A213,'FE - Flux 2 - UBL'!$A213:$R1088,11,FALSE))</f>
        <v/>
      </c>
      <c r="J213" s="93" t="str">
        <f>IF(VLOOKUP($A213,'FE - Flux 2 - UBL'!$A213:$R1088,12,FALSE)=0,"",VLOOKUP($A213,'FE - Flux 2 - UBL'!$A213:$R1088,12,FALSE))</f>
        <v/>
      </c>
      <c r="K213" s="91" t="str">
        <f>IF(VLOOKUP($A213,'FE - Flux 2 - UBL'!$A213:$R1088,13,FALSE)=0,"",VLOOKUP($A213,'FE - Flux 2 - UBL'!$A213:$R1088,13,FALSE))</f>
        <v/>
      </c>
      <c r="L213" s="93" t="str">
        <f>IF(VLOOKUP($A213,'FE - Flux 2 - UBL'!$A213:$R1088,14,FALSE)=0,"",VLOOKUP($A213,'FE - Flux 2 - UBL'!$A213:$R1088,14,FALSE))</f>
        <v/>
      </c>
      <c r="M213" s="108" t="str">
        <f>IF(VLOOKUP($A213,'FE - Flux 2 - UBL'!$A213:$R1088,15,FALSE)=0,"",VLOOKUP($A213,'FE - Flux 2 - UBL'!$A213:$R1088,15,FALSE))</f>
        <v/>
      </c>
      <c r="N213" s="92" t="str">
        <f>IF(VLOOKUP($A213,'FE - Flux 2 - UBL'!$A213:$R1088,16,FALSE)=0,"",VLOOKUP($A213,'FE - Flux 2 - UBL'!$A213:$R1088,16,FALSE))</f>
        <v/>
      </c>
      <c r="O213" s="91" t="str">
        <f>IF(VLOOKUP($A213,'FE - Flux 2 - UBL'!$A213:$T1088,17,FALSE)=0,"",VLOOKUP($A213,'FE - Flux 2 - UBL'!$A213:$T1088,17,FALSE))</f>
        <v/>
      </c>
      <c r="P213" s="91" t="str">
        <f>IF(VLOOKUP($A213,'FE - Flux 2 - UBL'!$A213:$T1088,18,FALSE)=0,"",VLOOKUP($A213,'FE - Flux 2 - UBL'!$A213:$T1088,18,FALSE))</f>
        <v/>
      </c>
      <c r="Q213" s="91" t="str">
        <f>IF(VLOOKUP($A213,'FE - Flux 2 - UBL'!$A213:$T1088,19,FALSE)=0,"",VLOOKUP($A213,'FE - Flux 2 - UBL'!$A213:$T1088,19,FALSE))</f>
        <v/>
      </c>
      <c r="R213" s="95" t="str">
        <f>IF(VLOOKUP($A213,'FE - Flux 2 - UBL'!$A213:$T1088,20,FALSE)=0,"",VLOOKUP($A213,'FE - Flux 2 - UBL'!$A213:$T1088,20,FALSE))</f>
        <v/>
      </c>
    </row>
    <row r="214" spans="1:18" ht="28.5" customHeight="1">
      <c r="A214" s="223" t="s">
        <v>946</v>
      </c>
      <c r="B214" s="91" t="str">
        <f>VLOOKUP(A214,'FE - Flux 2 - UBL'!A214:D894,4,FALSE)</f>
        <v> 0..1</v>
      </c>
      <c r="C214" s="26"/>
      <c r="D214" s="34"/>
      <c r="E214" s="285" t="s">
        <v>947</v>
      </c>
      <c r="F214" s="287"/>
      <c r="G214" s="291" t="s">
        <v>1980</v>
      </c>
      <c r="H214" s="292"/>
      <c r="I214" s="93" t="str">
        <f>IF(VLOOKUP($A214,'FE - Flux 2 - UBL'!$A214:$R1089,11,FALSE)=0,"",VLOOKUP($A214,'FE - Flux 2 - UBL'!$A214:$R1089,11,FALSE))</f>
        <v> TEXT</v>
      </c>
      <c r="J214" s="93">
        <f>IF(VLOOKUP($A214,'FE - Flux 2 - UBL'!$A214:$R1089,12,FALSE)=0,"",VLOOKUP($A214,'FE - Flux 2 - UBL'!$A214:$R1089,12,FALSE))</f>
        <v>100</v>
      </c>
      <c r="K214" s="91" t="str">
        <f>IF(VLOOKUP($A214,'FE - Flux 2 - UBL'!$A214:$R1089,13,FALSE)=0,"",VLOOKUP($A214,'FE - Flux 2 - UBL'!$A214:$R1089,13,FALSE))</f>
        <v/>
      </c>
      <c r="L214" s="93" t="str">
        <f>IF(VLOOKUP($A214,'FE - Flux 2 - UBL'!$A214:$R1089,14,FALSE)=0,"",VLOOKUP($A214,'FE - Flux 2 - UBL'!$A214:$R1089,14,FALSE))</f>
        <v/>
      </c>
      <c r="M214" s="108" t="str">
        <f>IF(VLOOKUP($A214,'FE - Flux 2 - UBL'!$A214:$R1089,15,FALSE)=0,"",VLOOKUP($A214,'FE - Flux 2 - UBL'!$A214:$R1089,15,FALSE))</f>
        <v> Point of contact corresponding to a legal entity or legal entity.</v>
      </c>
      <c r="N214" s="92" t="str">
        <f>IF(VLOOKUP($A214,'FE - Flux 2 - UBL'!$A214:$R1089,16,FALSE)=0,"",VLOOKUP($A214,'FE - Flux 2 - UBL'!$A214:$R1089,16,FALSE))</f>
        <v>Example: name of a person, or identification of a contact, department or office</v>
      </c>
      <c r="O214" s="91" t="str">
        <f>IF(VLOOKUP($A214,'FE - Flux 2 - UBL'!$A214:$T1089,17,FALSE)=0,"",VLOOKUP($A214,'FE - Flux 2 - UBL'!$A214:$T1089,17,FALSE))</f>
        <v/>
      </c>
      <c r="P214" s="91" t="str">
        <f>IF(VLOOKUP($A214,'FE - Flux 2 - UBL'!$A214:$T1089,18,FALSE)=0,"",VLOOKUP($A214,'FE - Flux 2 - UBL'!$A214:$T1089,18,FALSE))</f>
        <v/>
      </c>
      <c r="Q214" s="91" t="str">
        <f>IF(VLOOKUP($A214,'FE - Flux 2 - UBL'!$A214:$T1089,19,FALSE)=0,"",VLOOKUP($A214,'FE - Flux 2 - UBL'!$A214:$T1089,19,FALSE))</f>
        <v/>
      </c>
      <c r="R214" s="95" t="str">
        <f>IF(VLOOKUP($A214,'FE - Flux 2 - UBL'!$A214:$T1089,20,FALSE)=0,"",VLOOKUP($A214,'FE - Flux 2 - UBL'!$A214:$T1089,20,FALSE))</f>
        <v/>
      </c>
    </row>
    <row r="215" spans="1:18" ht="28.5" customHeight="1">
      <c r="A215" s="223" t="s">
        <v>949</v>
      </c>
      <c r="B215" s="91" t="str">
        <f>VLOOKUP(A215,'FE - Flux 2 - UBL'!A215:D895,4,FALSE)</f>
        <v> 0..1</v>
      </c>
      <c r="C215" s="26"/>
      <c r="D215" s="35"/>
      <c r="E215" s="285" t="s">
        <v>950</v>
      </c>
      <c r="F215" s="287"/>
      <c r="G215" s="291" t="s">
        <v>1981</v>
      </c>
      <c r="H215" s="292"/>
      <c r="I215" s="93" t="str">
        <f>IF(VLOOKUP($A215,'FE - Flux 2 - UBL'!$A215:$R1090,11,FALSE)=0,"",VLOOKUP($A215,'FE - Flux 2 - UBL'!$A215:$R1090,11,FALSE))</f>
        <v> TEXT</v>
      </c>
      <c r="J215" s="93">
        <f>IF(VLOOKUP($A215,'FE - Flux 2 - UBL'!$A215:$R1090,12,FALSE)=0,"",VLOOKUP($A215,'FE - Flux 2 - UBL'!$A215:$R1090,12,FALSE))</f>
        <v>15</v>
      </c>
      <c r="K215" s="91" t="str">
        <f>IF(VLOOKUP($A215,'FE - Flux 2 - UBL'!$A215:$R1090,13,FALSE)=0,"",VLOOKUP($A215,'FE - Flux 2 - UBL'!$A215:$R1090,13,FALSE))</f>
        <v/>
      </c>
      <c r="L215" s="93" t="str">
        <f>IF(VLOOKUP($A215,'FE - Flux 2 - UBL'!$A215:$R1090,14,FALSE)=0,"",VLOOKUP($A215,'FE - Flux 2 - UBL'!$A215:$R1090,14,FALSE))</f>
        <v/>
      </c>
      <c r="M215" s="108" t="str">
        <f>IF(VLOOKUP($A215,'FE - Flux 2 - UBL'!$A215:$R1090,15,FALSE)=0,"",VLOOKUP($A215,'FE - Flux 2 - UBL'!$A215:$R1090,15,FALSE))</f>
        <v> Contact point telephone number.</v>
      </c>
      <c r="N215" s="92" t="str">
        <f>IF(VLOOKUP($A215,'FE - Flux 2 - UBL'!$A215:$R1090,16,FALSE)=0,"",VLOOKUP($A215,'FE - Flux 2 - UBL'!$A215:$R1090,16,FALSE))</f>
        <v/>
      </c>
      <c r="O215" s="91" t="str">
        <f>IF(VLOOKUP($A215,'FE - Flux 2 - UBL'!$A215:$T1090,17,FALSE)=0,"",VLOOKUP($A215,'FE - Flux 2 - UBL'!$A215:$T1090,17,FALSE))</f>
        <v/>
      </c>
      <c r="P215" s="91" t="str">
        <f>IF(VLOOKUP($A215,'FE - Flux 2 - UBL'!$A215:$T1090,18,FALSE)=0,"",VLOOKUP($A215,'FE - Flux 2 - UBL'!$A215:$T1090,18,FALSE))</f>
        <v/>
      </c>
      <c r="Q215" s="91" t="str">
        <f>IF(VLOOKUP($A215,'FE - Flux 2 - UBL'!$A215:$T1090,19,FALSE)=0,"",VLOOKUP($A215,'FE - Flux 2 - UBL'!$A215:$T1090,19,FALSE))</f>
        <v/>
      </c>
      <c r="R215" s="95" t="str">
        <f>IF(VLOOKUP($A215,'FE - Flux 2 - UBL'!$A215:$T1090,20,FALSE)=0,"",VLOOKUP($A215,'FE - Flux 2 - UBL'!$A215:$T1090,20,FALSE))</f>
        <v/>
      </c>
    </row>
    <row r="216" spans="1:18" ht="28.5" customHeight="1">
      <c r="A216" s="223" t="s">
        <v>952</v>
      </c>
      <c r="B216" s="91" t="str">
        <f>VLOOKUP(A216,'FE - Flux 2 - UBL'!A216:D896,4,FALSE)</f>
        <v> 0..1</v>
      </c>
      <c r="C216" s="28"/>
      <c r="D216" s="37"/>
      <c r="E216" s="285" t="s">
        <v>953</v>
      </c>
      <c r="F216" s="287"/>
      <c r="G216" s="291" t="s">
        <v>1982</v>
      </c>
      <c r="H216" s="292"/>
      <c r="I216" s="93" t="str">
        <f>IF(VLOOKUP($A216,'FE - Flux 2 - UBL'!$A216:$R1091,11,FALSE)=0,"",VLOOKUP($A216,'FE - Flux 2 - UBL'!$A216:$R1091,11,FALSE))</f>
        <v> TEXT</v>
      </c>
      <c r="J216" s="93">
        <f>IF(VLOOKUP($A216,'FE - Flux 2 - UBL'!$A216:$R1091,12,FALSE)=0,"",VLOOKUP($A216,'FE - Flux 2 - UBL'!$A216:$R1091,12,FALSE))</f>
        <v>50</v>
      </c>
      <c r="K216" s="91" t="str">
        <f>IF(VLOOKUP($A216,'FE - Flux 2 - UBL'!$A216:$R1091,13,FALSE)=0,"",VLOOKUP($A216,'FE - Flux 2 - UBL'!$A216:$R1091,13,FALSE))</f>
        <v/>
      </c>
      <c r="L216" s="93" t="str">
        <f>IF(VLOOKUP($A216,'FE - Flux 2 - UBL'!$A216:$R1091,14,FALSE)=0,"",VLOOKUP($A216,'FE - Flux 2 - UBL'!$A216:$R1091,14,FALSE))</f>
        <v/>
      </c>
      <c r="M216" s="108" t="str">
        <f>IF(VLOOKUP($A216,'FE - Flux 2 - UBL'!$A216:$R1091,15,FALSE)=0,"",VLOOKUP($A216,'FE - Flux 2 - UBL'!$A216:$R1091,15,FALSE))</f>
        <v> Contact point email address.</v>
      </c>
      <c r="N216" s="92" t="str">
        <f>IF(VLOOKUP($A216,'FE - Flux 2 - UBL'!$A216:$R1091,16,FALSE)=0,"",VLOOKUP($A216,'FE - Flux 2 - UBL'!$A216:$R1091,16,FALSE))</f>
        <v/>
      </c>
      <c r="O216" s="91" t="str">
        <f>IF(VLOOKUP($A216,'FE - Flux 2 - UBL'!$A216:$T1091,17,FALSE)=0,"",VLOOKUP($A216,'FE - Flux 2 - UBL'!$A216:$T1091,17,FALSE))</f>
        <v/>
      </c>
      <c r="P216" s="91" t="str">
        <f>IF(VLOOKUP($A216,'FE - Flux 2 - UBL'!$A216:$T1091,18,FALSE)=0,"",VLOOKUP($A216,'FE - Flux 2 - UBL'!$A216:$T1091,18,FALSE))</f>
        <v/>
      </c>
      <c r="Q216" s="91" t="str">
        <f>IF(VLOOKUP($A216,'FE - Flux 2 - UBL'!$A216:$T1091,19,FALSE)=0,"",VLOOKUP($A216,'FE - Flux 2 - UBL'!$A216:$T1091,19,FALSE))</f>
        <v/>
      </c>
      <c r="R216" s="95" t="str">
        <f>IF(VLOOKUP($A216,'FE - Flux 2 - UBL'!$A216:$T1091,20,FALSE)=0,"",VLOOKUP($A216,'FE - Flux 2 - UBL'!$A216:$T1091,20,FALSE))</f>
        <v/>
      </c>
    </row>
    <row r="217" spans="1:18" ht="28.5" customHeight="1">
      <c r="A217" s="89" t="s">
        <v>955</v>
      </c>
      <c r="B217" s="91" t="str">
        <f>VLOOKUP(A217,'FE - Flux 2 - UBL'!A217:D897,4,FALSE)</f>
        <v> 0..1</v>
      </c>
      <c r="C217" s="23" t="s">
        <v>956</v>
      </c>
      <c r="D217" s="219"/>
      <c r="E217" s="96"/>
      <c r="F217" s="23"/>
      <c r="G217" s="291" t="s">
        <v>1983</v>
      </c>
      <c r="H217" s="292"/>
      <c r="I217" s="93" t="str">
        <f>IF(VLOOKUP($A217,'FE - Flux 2 - UBL'!$A217:$R1092,11,FALSE)=0,"",VLOOKUP($A217,'FE - Flux 2 - UBL'!$A217:$R1092,11,FALSE))</f>
        <v/>
      </c>
      <c r="J217" s="93" t="str">
        <f>IF(VLOOKUP($A217,'FE - Flux 2 - UBL'!$A217:$R1092,12,FALSE)=0,"",VLOOKUP($A217,'FE - Flux 2 - UBL'!$A217:$R1092,12,FALSE))</f>
        <v/>
      </c>
      <c r="K217" s="91" t="str">
        <f>IF(VLOOKUP($A217,'FE - Flux 2 - UBL'!$A217:$R1092,13,FALSE)=0,"",VLOOKUP($A217,'FE - Flux 2 - UBL'!$A217:$R1092,13,FALSE))</f>
        <v/>
      </c>
      <c r="L217" s="93" t="str">
        <f>IF(VLOOKUP($A217,'FE - Flux 2 - UBL'!$A217:$R1092,14,FALSE)=0,"",VLOOKUP($A217,'FE - Flux 2 - UBL'!$A217:$R1092,14,FALSE))</f>
        <v/>
      </c>
      <c r="M217" s="108" t="str">
        <f>IF(VLOOKUP($A217,'FE - Flux 2 - UBL'!$A217:$R1092,15,FALSE)=0,"",VLOOKUP($A217,'FE - Flux 2 - UBL'!$A217:$R1092,15,FALSE))</f>
        <v> Full name of the Billing THIRD PARTY</v>
      </c>
      <c r="N217" s="92" t="str">
        <f>IF(VLOOKUP($A217,'FE - Flux 2 - UBL'!$A217:$R1092,16,FALSE)=0,"",VLOOKUP($A217,'FE - Flux 2 - UBL'!$A217:$R1092,16,FALSE))</f>
        <v/>
      </c>
      <c r="O217" s="91" t="str">
        <f>IF(VLOOKUP($A217,'FE - Flux 2 - UBL'!$A217:$T1092,17,FALSE)=0,"",VLOOKUP($A217,'FE - Flux 2 - UBL'!$A217:$T1092,17,FALSE))</f>
        <v/>
      </c>
      <c r="P217" s="91" t="str">
        <f>IF(VLOOKUP($A217,'FE - Flux 2 - UBL'!$A217:$T1092,18,FALSE)=0,"",VLOOKUP($A217,'FE - Flux 2 - UBL'!$A217:$T1092,18,FALSE))</f>
        <v/>
      </c>
      <c r="Q217" s="91" t="str">
        <f>IF(VLOOKUP($A217,'FE - Flux 2 - UBL'!$A217:$T1092,19,FALSE)=0,"",VLOOKUP($A217,'FE - Flux 2 - UBL'!$A217:$T1092,19,FALSE))</f>
        <v/>
      </c>
      <c r="R217" s="95" t="str">
        <f>IF(VLOOKUP($A217,'FE - Flux 2 - UBL'!$A217:$T1092,20,FALSE)=0,"",VLOOKUP($A217,'FE - Flux 2 - UBL'!$A217:$T1092,20,FALSE))</f>
        <v/>
      </c>
    </row>
    <row r="218" spans="1:18" ht="28.5" customHeight="1">
      <c r="A218" s="97" t="s">
        <v>959</v>
      </c>
      <c r="B218" s="91" t="str">
        <f>VLOOKUP(A218,'FE - Flux 2 - UBL'!A218:D898,4,FALSE)</f>
        <v> 1..1</v>
      </c>
      <c r="C218" s="26"/>
      <c r="D218" s="303" t="s">
        <v>960</v>
      </c>
      <c r="E218" s="302"/>
      <c r="F218" s="302"/>
      <c r="G218" s="291" t="s">
        <v>1984</v>
      </c>
      <c r="H218" s="292"/>
      <c r="I218" s="93" t="str">
        <f>IF(VLOOKUP($A218,'FE - Flux 2 - UBL'!$A218:$R1093,11,FALSE)=0,"",VLOOKUP($A218,'FE - Flux 2 - UBL'!$A218:$R1093,11,FALSE))</f>
        <v> TEXT</v>
      </c>
      <c r="J218" s="93">
        <f>IF(VLOOKUP($A218,'FE - Flux 2 - UBL'!$A218:$R1093,12,FALSE)=0,"",VLOOKUP($A218,'FE - Flux 2 - UBL'!$A218:$R1093,12,FALSE))</f>
        <v>99</v>
      </c>
      <c r="K218" s="91" t="str">
        <f>IF(VLOOKUP($A218,'FE - Flux 2 - UBL'!$A218:$R1093,13,FALSE)=0,"",VLOOKUP($A218,'FE - Flux 2 - UBL'!$A218:$R1093,13,FALSE))</f>
        <v/>
      </c>
      <c r="L218" s="93" t="str">
        <f>IF(VLOOKUP($A218,'FE - Flux 2 - UBL'!$A218:$R1093,14,FALSE)=0,"",VLOOKUP($A218,'FE - Flux 2 - UBL'!$A218:$R1093,14,FALSE))</f>
        <v/>
      </c>
      <c r="M218" s="108" t="str">
        <f>IF(VLOOKUP($A218,'FE - Flux 2 - UBL'!$A218:$R1093,15,FALSE)=0,"",VLOOKUP($A218,'FE - Flux 2 - UBL'!$A218:$R1093,15,FALSE))</f>
        <v/>
      </c>
      <c r="N218" s="92" t="str">
        <f>IF(VLOOKUP($A218,'FE - Flux 2 - UBL'!$A218:$R1093,16,FALSE)=0,"",VLOOKUP($A218,'FE - Flux 2 - UBL'!$A218:$R1093,16,FALSE))</f>
        <v xml:space="preserve"/>
      </c>
      <c r="O218" s="91" t="str">
        <f>IF(VLOOKUP($A218,'FE - Flux 2 - UBL'!$A218:$T1093,17,FALSE)=0,"",VLOOKUP($A218,'FE - Flux 2 - UBL'!$A218:$T1093,17,FALSE))</f>
        <v/>
      </c>
      <c r="P218" s="91" t="str">
        <f>IF(VLOOKUP($A218,'FE - Flux 2 - UBL'!$A218:$T1093,18,FALSE)=0,"",VLOOKUP($A218,'FE - Flux 2 - UBL'!$A218:$T1093,18,FALSE))</f>
        <v/>
      </c>
      <c r="Q218" s="91" t="str">
        <f>IF(VLOOKUP($A218,'FE - Flux 2 - UBL'!$A218:$T1093,19,FALSE)=0,"",VLOOKUP($A218,'FE - Flux 2 - UBL'!$A218:$T1093,19,FALSE))</f>
        <v/>
      </c>
      <c r="R218" s="95" t="str">
        <f>IF(VLOOKUP($A218,'FE - Flux 2 - UBL'!$A218:$T1093,20,FALSE)=0,"",VLOOKUP($A218,'FE - Flux 2 - UBL'!$A218:$T1093,20,FALSE))</f>
        <v/>
      </c>
    </row>
    <row r="219" spans="1:18">
      <c r="A219" s="97" t="s">
        <v>962</v>
      </c>
      <c r="B219" s="91" t="str">
        <f>VLOOKUP(A219,'FE - Flux 2 - UBL'!A219:D899,4,FALSE)</f>
        <v> 0..1</v>
      </c>
      <c r="C219" s="26"/>
      <c r="D219" s="303" t="s">
        <v>963</v>
      </c>
      <c r="E219" s="302"/>
      <c r="F219" s="302"/>
      <c r="G219" s="291" t="s">
        <v>1985</v>
      </c>
      <c r="H219" s="292"/>
      <c r="I219" s="93" t="str">
        <f>IF(VLOOKUP($A219,'FE - Flux 2 - UBL'!$A219:$R1094,11,FALSE)=0,"",VLOOKUP($A219,'FE - Flux 2 - UBL'!$A219:$R1094,11,FALSE))</f>
        <v> CODED</v>
      </c>
      <c r="J219" s="93">
        <f>IF(VLOOKUP($A219,'FE - Flux 2 - UBL'!$A219:$R1094,12,FALSE)=0,"",VLOOKUP($A219,'FE - Flux 2 - UBL'!$A219:$R1094,12,FALSE))</f>
        <v>3</v>
      </c>
      <c r="K219" s="91" t="str">
        <f>IF(VLOOKUP($A219,'FE - Flux 2 - UBL'!$A219:$R1094,13,FALSE)=0,"",VLOOKUP($A219,'FE - Flux 2 - UBL'!$A219:$R1094,13,FALSE))</f>
        <v> UNCL 3035</v>
      </c>
      <c r="L219" s="93" t="str">
        <f>IF(VLOOKUP($A219,'FE - Flux 2 - UBL'!$A219:$R1094,14,FALSE)=0,"",VLOOKUP($A219,'FE - Flux 2 - UBL'!$A219:$R1094,14,FALSE))</f>
        <v> Value = II</v>
      </c>
      <c r="M219" s="108" t="str">
        <f>IF(VLOOKUP($A219,'FE - Flux 2 - UBL'!$A219:$R1094,15,FALSE)=0,"",VLOOKUP($A219,'FE - Flux 2 - UBL'!$A219:$R1094,15,FALSE))</f>
        <v/>
      </c>
      <c r="N219" s="92" t="str">
        <f>IF(VLOOKUP($A219,'FE - Flux 2 - UBL'!$A219:$R1094,16,FALSE)=0,"",VLOOKUP($A219,'FE - Flux 2 - UBL'!$A219:$R1094,16,FALSE))</f>
        <v> To be chosen from the UNCL 3035 list</v>
      </c>
      <c r="O219" s="91" t="str">
        <f>IF(VLOOKUP($A219,'FE - Flux 2 - UBL'!$A219:$T1094,17,FALSE)=0,"",VLOOKUP($A219,'FE - Flux 2 - UBL'!$A219:$T1094,17,FALSE))</f>
        <v/>
      </c>
      <c r="P219" s="91" t="str">
        <f>IF(VLOOKUP($A219,'FE - Flux 2 - UBL'!$A219:$T1094,18,FALSE)=0,"",VLOOKUP($A219,'FE - Flux 2 - UBL'!$A219:$T1094,18,FALSE))</f>
        <v/>
      </c>
      <c r="Q219" s="91" t="str">
        <f>IF(VLOOKUP($A219,'FE - Flux 2 - UBL'!$A219:$T1094,19,FALSE)=0,"",VLOOKUP($A219,'FE - Flux 2 - UBL'!$A219:$T1094,19,FALSE))</f>
        <v/>
      </c>
      <c r="R219" s="95" t="str">
        <f>IF(VLOOKUP($A219,'FE - Flux 2 - UBL'!$A219:$T1094,20,FALSE)=0,"",VLOOKUP($A219,'FE - Flux 2 - UBL'!$A219:$T1094,20,FALSE))</f>
        <v/>
      </c>
    </row>
    <row r="220" spans="1:18" ht="33" customHeight="1">
      <c r="A220" s="97" t="s">
        <v>966</v>
      </c>
      <c r="B220" s="91" t="str">
        <f>VLOOKUP(A220,'FE - Flux 2 - UBL'!A220:D900,4,FALSE)</f>
        <v> 0..1</v>
      </c>
      <c r="C220" s="26"/>
      <c r="D220" s="303" t="s">
        <v>967</v>
      </c>
      <c r="E220" s="302"/>
      <c r="F220" s="302"/>
      <c r="G220" s="291" t="s">
        <v>1986</v>
      </c>
      <c r="H220" s="292"/>
      <c r="I220" s="93" t="str">
        <f>IF(VLOOKUP($A220,'FE - Flux 2 - UBL'!$A220:$R1095,11,FALSE)=0,"",VLOOKUP($A220,'FE - Flux 2 - UBL'!$A220:$R1095,11,FALSE))</f>
        <v> TEXT</v>
      </c>
      <c r="J220" s="93">
        <f>IF(VLOOKUP($A220,'FE - Flux 2 - UBL'!$A220:$R1095,12,FALSE)=0,"",VLOOKUP($A220,'FE - Flux 2 - UBL'!$A220:$R1095,12,FALSE))</f>
        <v>99</v>
      </c>
      <c r="K220" s="91" t="str">
        <f>IF(VLOOKUP($A220,'FE - Flux 2 - UBL'!$A220:$R1095,13,FALSE)=0,"",VLOOKUP($A220,'FE - Flux 2 - UBL'!$A220:$R1095,13,FALSE))</f>
        <v/>
      </c>
      <c r="L220" s="93" t="str">
        <f>IF(VLOOKUP($A220,'FE - Flux 2 - UBL'!$A220:$R1095,14,FALSE)=0,"",VLOOKUP($A220,'FE - Flux 2 - UBL'!$A220:$R1095,14,FALSE))</f>
        <v/>
      </c>
      <c r="M220" s="108" t="str">
        <f>IF(VLOOKUP($A220,'FE - Flux 2 - UBL'!$A220:$R1095,15,FALSE)=0,"",VLOOKUP($A220,'FE - Flux 2 - UBL'!$A220:$R1095,15,FALSE))</f>
        <v> Name by which the billing third party is known, other than the business name of the billing third party (also called Company Name).</v>
      </c>
      <c r="N220" s="92" t="str">
        <f>IF(VLOOKUP($A220,'FE - Flux 2 - UBL'!$A220:$R1095,16,FALSE)=0,"",VLOOKUP($A220,'FE - Flux 2 - UBL'!$A220:$R1095,16,FALSE))</f>
        <v> It can be used if it differs from the company name of the payer</v>
      </c>
      <c r="O220" s="91" t="str">
        <f>IF(VLOOKUP($A220,'FE - Flux 2 - UBL'!$A220:$T1095,17,FALSE)=0,"",VLOOKUP($A220,'FE - Flux 2 - UBL'!$A220:$T1095,17,FALSE))</f>
        <v/>
      </c>
      <c r="P220" s="91" t="str">
        <f>IF(VLOOKUP($A220,'FE - Flux 2 - UBL'!$A220:$T1095,18,FALSE)=0,"",VLOOKUP($A220,'FE - Flux 2 - UBL'!$A220:$T1095,18,FALSE))</f>
        <v/>
      </c>
      <c r="Q220" s="91" t="str">
        <f>IF(VLOOKUP($A220,'FE - Flux 2 - UBL'!$A220:$T1095,19,FALSE)=0,"",VLOOKUP($A220,'FE - Flux 2 - UBL'!$A220:$T1095,19,FALSE))</f>
        <v/>
      </c>
      <c r="R220" s="95" t="str">
        <f>IF(VLOOKUP($A220,'FE - Flux 2 - UBL'!$A220:$T1095,20,FALSE)=0,"",VLOOKUP($A220,'FE - Flux 2 - UBL'!$A220:$T1095,20,FALSE))</f>
        <v/>
      </c>
    </row>
    <row r="221" spans="1:18" ht="33" customHeight="1">
      <c r="A221" s="97" t="s">
        <v>970</v>
      </c>
      <c r="B221" s="91" t="str">
        <f>VLOOKUP(A221,'FE - Flux 2 - UBL'!A221:D901,4,FALSE)</f>
        <v> 0..n</v>
      </c>
      <c r="C221" s="26"/>
      <c r="D221" s="300" t="s">
        <v>1987</v>
      </c>
      <c r="E221" s="302"/>
      <c r="F221" s="302"/>
      <c r="G221" s="291" t="s">
        <v>1988</v>
      </c>
      <c r="H221" s="292"/>
      <c r="I221" s="93" t="str">
        <f>IF(VLOOKUP($A221,'FE - Flux 2 - UBL'!$A221:$R1096,11,FALSE)=0,"",VLOOKUP($A221,'FE - Flux 2 - UBL'!$A221:$R1096,11,FALSE))</f>
        <v> IDENTIFIER</v>
      </c>
      <c r="J221" s="93">
        <f>IF(VLOOKUP($A221,'FE - Flux 2 - UBL'!$A221:$R1096,12,FALSE)=0,"",VLOOKUP($A221,'FE - Flux 2 - UBL'!$A221:$R1096,12,FALSE))</f>
        <v>100</v>
      </c>
      <c r="K221" s="91" t="str">
        <f>IF(VLOOKUP($A221,'FE - Flux 2 - UBL'!$A221:$R1096,13,FALSE)=0,"",VLOOKUP($A221,'FE - Flux 2 - UBL'!$A221:$R1096,13,FALSE))</f>
        <v/>
      </c>
      <c r="L221" s="93" t="str">
        <f>IF(VLOOKUP($A221,'FE - Flux 2 - UBL'!$A221:$R1096,14,FALSE)=0,"",VLOOKUP($A221,'FE - Flux 2 - UBL'!$A221:$R1096,14,FALSE))</f>
        <v/>
      </c>
      <c r="M221" s="108" t="str">
        <f>IF(VLOOKUP($A221,'FE - Flux 2 - UBL'!$A221:$R1096,15,FALSE)=0,"",VLOOKUP($A221,'FE - Flux 2 - UBL'!$A221:$R1096,15,FALSE))</f>
        <v xml:space="preserve">Identification of the billing third party</v>
      </c>
      <c r="N221" s="92" t="str">
        <f>IF(VLOOKUP($A221,'FE - Flux 2 - UBL'!$A221:$R1096,16,FALSE)=0,"",VLOOKUP($A221,'FE - Flux 2 - UBL'!$A221:$R1096,16,FALSE))</f>
        <v/>
      </c>
      <c r="O221" s="91" t="str">
        <f>IF(VLOOKUP($A221,'FE - Flux 2 - UBL'!$A221:$T1096,17,FALSE)=0,"",VLOOKUP($A221,'FE - Flux 2 - UBL'!$A221:$T1096,17,FALSE))</f>
        <v> G1.74 G1.80</v>
      </c>
      <c r="P221" s="91" t="str">
        <f>IF(VLOOKUP($A221,'FE - Flux 2 - UBL'!$A221:$T1096,18,FALSE)=0,"",VLOOKUP($A221,'FE - Flux 2 - UBL'!$A221:$T1096,18,FALSE))</f>
        <v/>
      </c>
      <c r="Q221" s="91" t="str">
        <f>IF(VLOOKUP($A221,'FE - Flux 2 - UBL'!$A221:$T1096,19,FALSE)=0,"",VLOOKUP($A221,'FE - Flux 2 - UBL'!$A221:$T1096,19,FALSE))</f>
        <v/>
      </c>
      <c r="R221" s="95" t="str">
        <f>IF(VLOOKUP($A221,'FE - Flux 2 - UBL'!$A221:$T1096,20,FALSE)=0,"",VLOOKUP($A221,'FE - Flux 2 - UBL'!$A221:$T1096,20,FALSE))</f>
        <v/>
      </c>
    </row>
    <row r="222" spans="1:18" ht="33" customHeight="1">
      <c r="A222" s="223" t="s">
        <v>974</v>
      </c>
      <c r="B222" s="91" t="str">
        <f>VLOOKUP(A222,'FE - Flux 2 - UBL'!A222:D902,4,FALSE)</f>
        <v> 1..1</v>
      </c>
      <c r="C222" s="26"/>
      <c r="D222" s="70"/>
      <c r="E222" s="298" t="s">
        <v>215</v>
      </c>
      <c r="F222" s="299"/>
      <c r="G222" s="291" t="s">
        <v>1989</v>
      </c>
      <c r="H222" s="292"/>
      <c r="I222" s="93" t="str">
        <f>IF(VLOOKUP($A222,'FE - Flux 2 - UBL'!$A222:$R1097,11,FALSE)=0,"",VLOOKUP($A222,'FE - Flux 2 - UBL'!$A222:$R1097,11,FALSE))</f>
        <v> IDENTIFIER</v>
      </c>
      <c r="J222" s="93">
        <f>IF(VLOOKUP($A222,'FE - Flux 2 - UBL'!$A222:$R1097,12,FALSE)=0,"",VLOOKUP($A222,'FE - Flux 2 - UBL'!$A222:$R1097,12,FALSE))</f>
        <v>4</v>
      </c>
      <c r="K222" s="91" t="str">
        <f>IF(VLOOKUP($A222,'FE - Flux 2 - UBL'!$A222:$R1097,13,FALSE)=0,"",VLOOKUP($A222,'FE - Flux 2 - UBL'!$A222:$R1097,13,FALSE))</f>
        <v> ISO6523 (ICD)</v>
      </c>
      <c r="L222" s="93" t="str">
        <f>IF(VLOOKUP($A222,'FE - Flux 2 - UBL'!$A222:$R1097,14,FALSE)=0,"",VLOOKUP($A222,'FE - Flux 2 - UBL'!$A222:$R1097,14,FALSE))</f>
        <v> Value = 0009 for a SIRET</v>
      </c>
      <c r="M222" s="108" t="str">
        <f>IF(VLOOKUP($A222,'FE - Flux 2 - UBL'!$A222:$R1097,15,FALSE)=0,"",VLOOKUP($A222,'FE - Flux 2 - UBL'!$A222:$R1097,15,FALSE))</f>
        <v/>
      </c>
      <c r="N222" s="92" t="str">
        <f>IF(VLOOKUP($A222,'FE - Flux 2 - UBL'!$A222:$R1097,16,FALSE)=0,"",VLOOKUP($A222,'FE - Flux 2 - UBL'!$A222:$R1097,16,FALSE))</f>
        <v/>
      </c>
      <c r="O222" s="91" t="str">
        <f>IF(VLOOKUP($A222,'FE - Flux 2 - UBL'!$A222:$T1097,17,FALSE)=0,"",VLOOKUP($A222,'FE - Flux 2 - UBL'!$A222:$T1097,17,FALSE))</f>
        <v/>
      </c>
      <c r="P222" s="91" t="str">
        <f>IF(VLOOKUP($A222,'FE - Flux 2 - UBL'!$A222:$T1097,18,FALSE)=0,"",VLOOKUP($A222,'FE - Flux 2 - UBL'!$A222:$T1097,18,FALSE))</f>
        <v/>
      </c>
      <c r="Q222" s="91" t="str">
        <f>IF(VLOOKUP($A222,'FE - Flux 2 - UBL'!$A222:$T1097,19,FALSE)=0,"",VLOOKUP($A222,'FE - Flux 2 - UBL'!$A222:$T1097,19,FALSE))</f>
        <v/>
      </c>
      <c r="R222" s="95" t="str">
        <f>IF(VLOOKUP($A222,'FE - Flux 2 - UBL'!$A222:$T1097,20,FALSE)=0,"",VLOOKUP($A222,'FE - Flux 2 - UBL'!$A222:$T1097,20,FALSE))</f>
        <v/>
      </c>
    </row>
    <row r="223" spans="1:18" ht="33" customHeight="1">
      <c r="A223" s="97" t="s">
        <v>976</v>
      </c>
      <c r="B223" s="91" t="str">
        <f>VLOOKUP(A223,'FE - Flux 2 - UBL'!A223:D903,4,FALSE)</f>
        <v> 0..1</v>
      </c>
      <c r="C223" s="26"/>
      <c r="D223" s="300" t="s">
        <v>977</v>
      </c>
      <c r="E223" s="302"/>
      <c r="F223" s="302"/>
      <c r="G223" s="291" t="s">
        <v>1990</v>
      </c>
      <c r="H223" s="292"/>
      <c r="I223" s="93" t="str">
        <f>IF(VLOOKUP($A223,'FE - Flux 2 - UBL'!$A223:$R1098,11,FALSE)=0,"",VLOOKUP($A223,'FE - Flux 2 - UBL'!$A223:$R1098,11,FALSE))</f>
        <v> IDENTIFIER</v>
      </c>
      <c r="J223" s="93">
        <f>IF(VLOOKUP($A223,'FE - Flux 2 - UBL'!$A223:$R1098,12,FALSE)=0,"",VLOOKUP($A223,'FE - Flux 2 - UBL'!$A223:$R1098,12,FALSE))</f>
        <v>9</v>
      </c>
      <c r="K223" s="91" t="str">
        <f>IF(VLOOKUP($A223,'FE - Flux 2 - UBL'!$A223:$R1098,13,FALSE)=0,"",VLOOKUP($A223,'FE - Flux 2 - UBL'!$A223:$R1098,13,FALSE))</f>
        <v/>
      </c>
      <c r="L223" s="93" t="str">
        <f>IF(VLOOKUP($A223,'FE - Flux 2 - UBL'!$A223:$R1098,14,FALSE)=0,"",VLOOKUP($A223,'FE - Flux 2 - UBL'!$A223:$R1098,14,FALSE))</f>
        <v/>
      </c>
      <c r="M223" s="108" t="str">
        <f>IF(VLOOKUP($A223,'FE - Flux 2 - UBL'!$A223:$R1098,15,FALSE)=0,"",VLOOKUP($A223,'FE - Flux 2 - UBL'!$A223:$R1098,15,FALSE))</f>
        <v> Identifier issued by an official registration body, which identifies the billing party as a legal entity or legal entity.</v>
      </c>
      <c r="N223" s="92" t="str">
        <f>IF(VLOOKUP($A223,'FE - Flux 2 - UBL'!$A223:$R1098,16,FALSE)=0,"",VLOOKUP($A223,'FE - Flux 2 - UBL'!$A223:$R1098,16,FALSE))</f>
        <v> If no identification diagram is specified, it should be known to the Buyer and the Seller.</v>
      </c>
      <c r="O223" s="91" t="str">
        <f>IF(VLOOKUP($A223,'FE - Flux 2 - UBL'!$A223:$T1098,17,FALSE)=0,"",VLOOKUP($A223,'FE - Flux 2 - UBL'!$A223:$T1098,17,FALSE))</f>
        <v> G1.75</v>
      </c>
      <c r="P223" s="91" t="str">
        <f>IF(VLOOKUP($A223,'FE - Flux 2 - UBL'!$A223:$T1098,18,FALSE)=0,"",VLOOKUP($A223,'FE - Flux 2 - UBL'!$A223:$T1098,18,FALSE))</f>
        <v/>
      </c>
      <c r="Q223" s="91" t="str">
        <f>IF(VLOOKUP($A223,'FE - Flux 2 - UBL'!$A223:$T1098,19,FALSE)=0,"",VLOOKUP($A223,'FE - Flux 2 - UBL'!$A223:$T1098,19,FALSE))</f>
        <v/>
      </c>
      <c r="R223" s="95" t="str">
        <f>IF(VLOOKUP($A223,'FE - Flux 2 - UBL'!$A223:$T1098,20,FALSE)=0,"",VLOOKUP($A223,'FE - Flux 2 - UBL'!$A223:$T1098,20,FALSE))</f>
        <v/>
      </c>
    </row>
    <row r="224" spans="1:18" ht="33" customHeight="1">
      <c r="A224" s="223" t="s">
        <v>980</v>
      </c>
      <c r="B224" s="91" t="str">
        <f>VLOOKUP(A224,'FE - Flux 2 - UBL'!A224:D904,4,FALSE)</f>
        <v> 1..1</v>
      </c>
      <c r="C224" s="26"/>
      <c r="D224" s="71"/>
      <c r="E224" s="298" t="s">
        <v>215</v>
      </c>
      <c r="F224" s="299"/>
      <c r="G224" s="291" t="s">
        <v>1991</v>
      </c>
      <c r="H224" s="292"/>
      <c r="I224" s="93" t="str">
        <f>IF(VLOOKUP($A224,'FE - Flux 2 - UBL'!$A224:$R1099,11,FALSE)=0,"",VLOOKUP($A224,'FE - Flux 2 - UBL'!$A224:$R1099,11,FALSE))</f>
        <v> IDENTIFIER</v>
      </c>
      <c r="J224" s="93">
        <f>IF(VLOOKUP($A224,'FE - Flux 2 - UBL'!$A224:$R1099,12,FALSE)=0,"",VLOOKUP($A224,'FE - Flux 2 - UBL'!$A224:$R1099,12,FALSE))</f>
        <v>4</v>
      </c>
      <c r="K224" s="91" t="str">
        <f>IF(VLOOKUP($A224,'FE - Flux 2 - UBL'!$A224:$R1099,13,FALSE)=0,"",VLOOKUP($A224,'FE - Flux 2 - UBL'!$A224:$R1099,13,FALSE))</f>
        <v> ISO6523 (ICD)</v>
      </c>
      <c r="L224" s="93" t="str">
        <f>IF(VLOOKUP($A224,'FE - Flux 2 - UBL'!$A224:$R1099,14,FALSE)=0,"",VLOOKUP($A224,'FE - Flux 2 - UBL'!$A224:$R1099,14,FALSE))</f>
        <v> Value = 0002 for a SIREN</v>
      </c>
      <c r="M224" s="108" t="str">
        <f>IF(VLOOKUP($A224,'FE - Flux 2 - UBL'!$A224:$R1099,15,FALSE)=0,"",VLOOKUP($A224,'FE - Flux 2 - UBL'!$A224:$R1099,15,FALSE))</f>
        <v/>
      </c>
      <c r="N224" s="92" t="str">
        <f>IF(VLOOKUP($A224,'FE - Flux 2 - UBL'!$A224:$R1099,16,FALSE)=0,"",VLOOKUP($A224,'FE - Flux 2 - UBL'!$A224:$R1099,16,FALSE))</f>
        <v/>
      </c>
      <c r="O224" s="91" t="str">
        <f>IF(VLOOKUP($A224,'FE - Flux 2 - UBL'!$A224:$T1099,17,FALSE)=0,"",VLOOKUP($A224,'FE - Flux 2 - UBL'!$A224:$T1099,17,FALSE))</f>
        <v/>
      </c>
      <c r="P224" s="91" t="str">
        <f>IF(VLOOKUP($A224,'FE - Flux 2 - UBL'!$A224:$T1099,18,FALSE)=0,"",VLOOKUP($A224,'FE - Flux 2 - UBL'!$A224:$T1099,18,FALSE))</f>
        <v/>
      </c>
      <c r="Q224" s="91" t="str">
        <f>IF(VLOOKUP($A224,'FE - Flux 2 - UBL'!$A224:$T1099,19,FALSE)=0,"",VLOOKUP($A224,'FE - Flux 2 - UBL'!$A224:$T1099,19,FALSE))</f>
        <v/>
      </c>
      <c r="R224" s="95" t="str">
        <f>IF(VLOOKUP($A224,'FE - Flux 2 - UBL'!$A224:$T1099,20,FALSE)=0,"",VLOOKUP($A224,'FE - Flux 2 - UBL'!$A224:$T1099,20,FALSE))</f>
        <v/>
      </c>
    </row>
    <row r="225" spans="1:18" ht="56">
      <c r="A225" s="97" t="s">
        <v>982</v>
      </c>
      <c r="B225" s="91" t="str">
        <f>VLOOKUP(A225,'FE - Flux 2 - UBL'!A225:D905,4,FALSE)</f>
        <v> 0..1</v>
      </c>
      <c r="C225" s="26"/>
      <c r="D225" s="300" t="s">
        <v>983</v>
      </c>
      <c r="E225" s="302" t="s">
        <v>1892</v>
      </c>
      <c r="F225" s="302"/>
      <c r="G225" s="291" t="s">
        <v>1992</v>
      </c>
      <c r="H225" s="292"/>
      <c r="I225" s="93" t="str">
        <f>IF(VLOOKUP($A225,'FE - Flux 2 - UBL'!$A225:$R1100,11,FALSE)=0,"",VLOOKUP($A225,'FE - Flux 2 - UBL'!$A225:$R1100,11,FALSE))</f>
        <v> IDENTIFIER</v>
      </c>
      <c r="J225" s="93">
        <f>IF(VLOOKUP($A225,'FE - Flux 2 - UBL'!$A225:$R1100,12,FALSE)=0,"",VLOOKUP($A225,'FE - Flux 2 - UBL'!$A225:$R1100,12,FALSE))</f>
        <v>15</v>
      </c>
      <c r="K225" s="91" t="str">
        <f>IF(VLOOKUP($A225,'FE - Flux 2 - UBL'!$A225:$R1100,13,FALSE)=0,"",VLOOKUP($A225,'FE - Flux 2 - UBL'!$A225:$R1100,13,FALSE))</f>
        <v> ISO 3166</v>
      </c>
      <c r="L225" s="93" t="str">
        <f>IF(VLOOKUP($A225,'FE - Flux 2 - UBL'!$A225:$R1100,14,FALSE)=0,"",VLOOKUP($A225,'FE - Flux 2 - UBL'!$A225:$R1100,14,FALSE))</f>
        <v/>
      </c>
      <c r="M225" s="108" t="str">
        <f>IF(VLOOKUP($A225,'FE - Flux 2 - UBL'!$A225:$R1100,15,FALSE)=0,"",VLOOKUP($A225,'FE - Flux 2 - UBL'!$A225:$R1100,15,FALSE))</f>
        <v> VAT identifier of the billing third party (also called VAT identification number of the billing third party).</v>
      </c>
      <c r="N225" s="92" t="str">
        <f>IF(VLOOKUP($A225,'FE - Flux 2 - UBL'!$A225:$R1100,16,FALSE)=0,"",VLOOKUP($A225,'FE - Flux 2 - UBL'!$A225:$R1100,16,FALSE))</f>
        <v>According to Article 215 of Council Directive 2006/112/EC [2], the individual VAT identification number includes a prefix in accordance with ISO 3166-1 alpha-2 to identify the Member State by which it was awarded. However, Greece is allowed to use the prefix "EL".</v>
      </c>
      <c r="O225" s="91" t="str">
        <f>IF(VLOOKUP($A225,'FE - Flux 2 - UBL'!$A225:$T1100,17,FALSE)=0,"",VLOOKUP($A225,'FE - Flux 2 - UBL'!$A225:$T1100,17,FALSE))</f>
        <v/>
      </c>
      <c r="P225" s="91" t="str">
        <f>IF(VLOOKUP($A225,'FE - Flux 2 - UBL'!$A225:$T1100,18,FALSE)=0,"",VLOOKUP($A225,'FE - Flux 2 - UBL'!$A225:$T1100,18,FALSE))</f>
        <v/>
      </c>
      <c r="Q225" s="91" t="str">
        <f>IF(VLOOKUP($A225,'FE - Flux 2 - UBL'!$A225:$T1100,19,FALSE)=0,"",VLOOKUP($A225,'FE - Flux 2 - UBL'!$A225:$T1100,19,FALSE))</f>
        <v/>
      </c>
      <c r="R225" s="95" t="str">
        <f>IF(VLOOKUP($A225,'FE - Flux 2 - UBL'!$A225:$T1100,20,FALSE)=0,"",VLOOKUP($A225,'FE - Flux 2 - UBL'!$A225:$T1100,20,FALSE))</f>
        <v/>
      </c>
    </row>
    <row r="226" spans="1:18" ht="30" customHeight="1">
      <c r="A226" s="223" t="s">
        <v>986</v>
      </c>
      <c r="B226" s="91" t="str">
        <f>VLOOKUP(A226,'FE - Flux 2 - UBL'!A226:D906,4,FALSE)</f>
        <v> 1..1</v>
      </c>
      <c r="C226" s="26"/>
      <c r="D226" s="70"/>
      <c r="E226" s="298" t="s">
        <v>983</v>
      </c>
      <c r="F226" s="299"/>
      <c r="G226" s="291" t="s">
        <v>1993</v>
      </c>
      <c r="H226" s="292"/>
      <c r="I226" s="93" t="str">
        <f>IF(VLOOKUP($A226,'FE - Flux 2 - UBL'!$A226:$R1101,11,FALSE)=0,"",VLOOKUP($A226,'FE - Flux 2 - UBL'!$A226:$R1101,11,FALSE))</f>
        <v> CODED</v>
      </c>
      <c r="J226" s="93">
        <f>IF(VLOOKUP($A226,'FE - Flux 2 - UBL'!$A226:$R1101,12,FALSE)=0,"",VLOOKUP($A226,'FE - Flux 2 - UBL'!$A226:$R1101,12,FALSE))</f>
        <v>3</v>
      </c>
      <c r="K226" s="91" t="str">
        <f>IF(VLOOKUP($A226,'FE - Flux 2 - UBL'!$A226:$R1101,13,FALSE)=0,"",VLOOKUP($A226,'FE - Flux 2 - UBL'!$A226:$R1101,13,FALSE))</f>
        <v> Value = VAT (UBL) Value = VA (CII)</v>
      </c>
      <c r="L226" s="93" t="str">
        <f>IF(VLOOKUP($A226,'FE - Flux 2 - UBL'!$A226:$R1101,14,FALSE)=0,"",VLOOKUP($A226,'FE - Flux 2 - UBL'!$A226:$R1101,14,FALSE))</f>
        <v/>
      </c>
      <c r="M226" s="108" t="str">
        <f>IF(VLOOKUP($A226,'FE - Flux 2 - UBL'!$A226:$R1101,15,FALSE)=0,"",VLOOKUP($A226,'FE - Flux 2 - UBL'!$A226:$R1101,15,FALSE))</f>
        <v/>
      </c>
      <c r="N226" s="92" t="str">
        <f>IF(VLOOKUP($A226,'FE - Flux 2 - UBL'!$A226:$R1101,16,FALSE)=0,"",VLOOKUP($A226,'FE - Flux 2 - UBL'!$A226:$R1101,16,FALSE))</f>
        <v/>
      </c>
      <c r="O226" s="91" t="str">
        <f>IF(VLOOKUP($A226,'FE - Flux 2 - UBL'!$A226:$T1101,17,FALSE)=0,"",VLOOKUP($A226,'FE - Flux 2 - UBL'!$A226:$T1101,17,FALSE))</f>
        <v/>
      </c>
      <c r="P226" s="91" t="str">
        <f>IF(VLOOKUP($A226,'FE - Flux 2 - UBL'!$A226:$T1101,18,FALSE)=0,"",VLOOKUP($A226,'FE - Flux 2 - UBL'!$A226:$T1101,18,FALSE))</f>
        <v/>
      </c>
      <c r="Q226" s="91" t="str">
        <f>IF(VLOOKUP($A226,'FE - Flux 2 - UBL'!$A226:$T1101,19,FALSE)=0,"",VLOOKUP($A226,'FE - Flux 2 - UBL'!$A226:$T1101,19,FALSE))</f>
        <v/>
      </c>
      <c r="R226" s="95" t="str">
        <f>IF(VLOOKUP($A226,'FE - Flux 2 - UBL'!$A226:$T1101,20,FALSE)=0,"",VLOOKUP($A226,'FE - Flux 2 - UBL'!$A226:$T1101,20,FALSE))</f>
        <v/>
      </c>
    </row>
    <row r="227" spans="1:18" ht="30" customHeight="1">
      <c r="A227" s="97" t="s">
        <v>988</v>
      </c>
      <c r="B227" s="91" t="str">
        <f>VLOOKUP(A227,'FE - Flux 2 - UBL'!A227:D907,4,FALSE)</f>
        <v> 0..1</v>
      </c>
      <c r="C227" s="26"/>
      <c r="D227" s="300" t="s">
        <v>989</v>
      </c>
      <c r="E227" s="302"/>
      <c r="F227" s="302"/>
      <c r="G227" s="291" t="s">
        <v>1994</v>
      </c>
      <c r="H227" s="292"/>
      <c r="I227" s="93" t="str">
        <f>IF(VLOOKUP($A227,'FE - Flux 2 - UBL'!$A227:$R1102,11,FALSE)=0,"",VLOOKUP($A227,'FE - Flux 2 - UBL'!$A227:$R1102,11,FALSE))</f>
        <v> IDENTIFIER</v>
      </c>
      <c r="J227" s="93">
        <f>IF(VLOOKUP($A227,'FE - Flux 2 - UBL'!$A227:$R1102,12,FALSE)=0,"",VLOOKUP($A227,'FE - Flux 2 - UBL'!$A227:$R1102,12,FALSE))</f>
        <v>50</v>
      </c>
      <c r="K227" s="91" t="str">
        <f>IF(VLOOKUP($A227,'FE - Flux 2 - UBL'!$A227:$R1102,13,FALSE)=0,"",VLOOKUP($A227,'FE - Flux 2 - UBL'!$A227:$R1102,13,FALSE))</f>
        <v/>
      </c>
      <c r="L227" s="93" t="str">
        <f>IF(VLOOKUP($A227,'FE - Flux 2 - UBL'!$A227:$R1102,14,FALSE)=0,"",VLOOKUP($A227,'FE - Flux 2 - UBL'!$A227:$R1102,14,FALSE))</f>
        <v/>
      </c>
      <c r="M227" s="108" t="str">
        <f>IF(VLOOKUP($A227,'FE - Flux 2 - UBL'!$A227:$R1102,15,FALSE)=0,"",VLOOKUP($A227,'FE - Flux 2 - UBL'!$A227:$R1102,15,FALSE))</f>
        <v> Identifies the payer's email address to which a business document can be sent.</v>
      </c>
      <c r="N227" s="92" t="str">
        <f>IF(VLOOKUP($A227,'FE - Flux 2 - UBL'!$A227:$R1102,16,FALSE)=0,"",VLOOKUP($A227,'FE - Flux 2 - UBL'!$A227:$R1102,16,FALSE))</f>
        <v/>
      </c>
      <c r="O227" s="91" t="str">
        <f>IF(VLOOKUP($A227,'FE - Flux 2 - UBL'!$A227:$T1102,17,FALSE)=0,"",VLOOKUP($A227,'FE - Flux 2 - UBL'!$A227:$T1102,17,FALSE))</f>
        <v/>
      </c>
      <c r="P227" s="91" t="str">
        <f>IF(VLOOKUP($A227,'FE - Flux 2 - UBL'!$A227:$T1102,18,FALSE)=0,"",VLOOKUP($A227,'FE - Flux 2 - UBL'!$A227:$T1102,18,FALSE))</f>
        <v/>
      </c>
      <c r="Q227" s="91" t="str">
        <f>IF(VLOOKUP($A227,'FE - Flux 2 - UBL'!$A227:$T1102,19,FALSE)=0,"",VLOOKUP($A227,'FE - Flux 2 - UBL'!$A227:$T1102,19,FALSE))</f>
        <v/>
      </c>
      <c r="R227" s="95" t="str">
        <f>IF(VLOOKUP($A227,'FE - Flux 2 - UBL'!$A227:$T1102,20,FALSE)=0,"",VLOOKUP($A227,'FE - Flux 2 - UBL'!$A227:$T1102,20,FALSE))</f>
        <v/>
      </c>
    </row>
    <row r="228" spans="1:18" ht="30" customHeight="1">
      <c r="A228" s="223" t="s">
        <v>991</v>
      </c>
      <c r="B228" s="91" t="str">
        <f>VLOOKUP(A228,'FE - Flux 2 - UBL'!A228:D908,4,FALSE)</f>
        <v> 1..1</v>
      </c>
      <c r="C228" s="26"/>
      <c r="D228" s="70"/>
      <c r="E228" s="298" t="s">
        <v>992</v>
      </c>
      <c r="F228" s="299"/>
      <c r="G228" s="291" t="s">
        <v>1995</v>
      </c>
      <c r="H228" s="292"/>
      <c r="I228" s="93" t="str">
        <f>IF(VLOOKUP($A228,'FE - Flux 2 - UBL'!$A228:$R1103,11,FALSE)=0,"",VLOOKUP($A228,'FE - Flux 2 - UBL'!$A228:$R1103,11,FALSE))</f>
        <v> IDENTIFIER</v>
      </c>
      <c r="J228" s="93">
        <f>IF(VLOOKUP($A228,'FE - Flux 2 - UBL'!$A228:$R1103,12,FALSE)=0,"",VLOOKUP($A228,'FE - Flux 2 - UBL'!$A228:$R1103,12,FALSE))</f>
        <v>4</v>
      </c>
      <c r="K228" s="91" t="str">
        <f>IF(VLOOKUP($A228,'FE - Flux 2 - UBL'!$A228:$R1103,13,FALSE)=0,"",VLOOKUP($A228,'FE - Flux 2 - UBL'!$A228:$R1103,13,FALSE))</f>
        <v> ISO6523 (ICD)</v>
      </c>
      <c r="L228" s="93" t="str">
        <f>IF(VLOOKUP($A228,'FE - Flux 2 - UBL'!$A228:$R1103,14,FALSE)=0,"",VLOOKUP($A228,'FE - Flux 2 - UBL'!$A228:$R1103,14,FALSE))</f>
        <v/>
      </c>
      <c r="M228" s="108" t="str">
        <f>IF(VLOOKUP($A228,'FE - Flux 2 - UBL'!$A228:$R1103,15,FALSE)=0,"",VLOOKUP($A228,'FE - Flux 2 - UBL'!$A228:$R1103,15,FALSE))</f>
        <v/>
      </c>
      <c r="N228" s="92" t="str">
        <f>IF(VLOOKUP($A228,'FE - Flux 2 - UBL'!$A228:$R1103,16,FALSE)=0,"",VLOOKUP($A228,'FE - Flux 2 - UBL'!$A228:$R1103,16,FALSE))</f>
        <v/>
      </c>
      <c r="O228" s="91" t="str">
        <f>IF(VLOOKUP($A228,'FE - Flux 2 - UBL'!$A228:$T1103,17,FALSE)=0,"",VLOOKUP($A228,'FE - Flux 2 - UBL'!$A228:$T1103,17,FALSE))</f>
        <v/>
      </c>
      <c r="P228" s="91" t="str">
        <f>IF(VLOOKUP($A228,'FE - Flux 2 - UBL'!$A228:$T1103,18,FALSE)=0,"",VLOOKUP($A228,'FE - Flux 2 - UBL'!$A228:$T1103,18,FALSE))</f>
        <v/>
      </c>
      <c r="Q228" s="91" t="str">
        <f>IF(VLOOKUP($A228,'FE - Flux 2 - UBL'!$A228:$T1103,19,FALSE)=0,"",VLOOKUP($A228,'FE - Flux 2 - UBL'!$A228:$T1103,19,FALSE))</f>
        <v/>
      </c>
      <c r="R228" s="95" t="str">
        <f>IF(VLOOKUP($A228,'FE - Flux 2 - UBL'!$A228:$T1103,20,FALSE)=0,"",VLOOKUP($A228,'FE - Flux 2 - UBL'!$A228:$T1103,20,FALSE))</f>
        <v/>
      </c>
    </row>
    <row r="229" spans="1:18" ht="30" customHeight="1">
      <c r="A229" s="97" t="s">
        <v>994</v>
      </c>
      <c r="B229" s="91" t="str">
        <f>VLOOKUP(A229,'FE - Flux 2 - UBL'!A229:D909,4,FALSE)</f>
        <v> 0..1</v>
      </c>
      <c r="C229" s="26"/>
      <c r="D229" s="300" t="s">
        <v>995</v>
      </c>
      <c r="E229" s="301"/>
      <c r="F229" s="301"/>
      <c r="G229" s="291" t="s">
        <v>1996</v>
      </c>
      <c r="H229" s="292"/>
      <c r="I229" s="93" t="str">
        <f>IF(VLOOKUP($A229,'FE - Flux 2 - UBL'!$A229:$R1104,11,FALSE)=0,"",VLOOKUP($A229,'FE - Flux 2 - UBL'!$A229:$R1104,11,FALSE))</f>
        <v/>
      </c>
      <c r="J229" s="93" t="str">
        <f>IF(VLOOKUP($A229,'FE - Flux 2 - UBL'!$A229:$R1104,12,FALSE)=0,"",VLOOKUP($A229,'FE - Flux 2 - UBL'!$A229:$R1104,12,FALSE))</f>
        <v/>
      </c>
      <c r="K229" s="91" t="str">
        <f>IF(VLOOKUP($A229,'FE - Flux 2 - UBL'!$A229:$R1104,13,FALSE)=0,"",VLOOKUP($A229,'FE - Flux 2 - UBL'!$A229:$R1104,13,FALSE))</f>
        <v/>
      </c>
      <c r="L229" s="93" t="str">
        <f>IF(VLOOKUP($A229,'FE - Flux 2 - UBL'!$A229:$R1104,14,FALSE)=0,"",VLOOKUP($A229,'FE - Flux 2 - UBL'!$A229:$R1104,14,FALSE))</f>
        <v/>
      </c>
      <c r="M229" s="108" t="str">
        <f>IF(VLOOKUP($A229,'FE - Flux 2 - UBL'!$A229:$R1104,15,FALSE)=0,"",VLOOKUP($A229,'FE - Flux 2 - UBL'!$A229:$R1104,15,FALSE))</f>
        <v/>
      </c>
      <c r="N229" s="92" t="str">
        <f>IF(VLOOKUP($A229,'FE - Flux 2 - UBL'!$A229:$R1104,16,FALSE)=0,"",VLOOKUP($A229,'FE - Flux 2 - UBL'!$A229:$R1104,16,FALSE))</f>
        <v/>
      </c>
      <c r="O229" s="91" t="str">
        <f>IF(VLOOKUP($A229,'FE - Flux 2 - UBL'!$A229:$T1104,17,FALSE)=0,"",VLOOKUP($A229,'FE - Flux 2 - UBL'!$A229:$T1104,17,FALSE))</f>
        <v/>
      </c>
      <c r="P229" s="91" t="str">
        <f>IF(VLOOKUP($A229,'FE - Flux 2 - UBL'!$A229:$T1104,18,FALSE)=0,"",VLOOKUP($A229,'FE - Flux 2 - UBL'!$A229:$T1104,18,FALSE))</f>
        <v/>
      </c>
      <c r="Q229" s="91" t="str">
        <f>IF(VLOOKUP($A229,'FE - Flux 2 - UBL'!$A229:$T1104,19,FALSE)=0,"",VLOOKUP($A229,'FE - Flux 2 - UBL'!$A229:$T1104,19,FALSE))</f>
        <v/>
      </c>
      <c r="R229" s="95" t="str">
        <f>IF(VLOOKUP($A229,'FE - Flux 2 - UBL'!$A229:$T1104,20,FALSE)=0,"",VLOOKUP($A229,'FE - Flux 2 - UBL'!$A229:$T1104,20,FALSE))</f>
        <v/>
      </c>
    </row>
    <row r="230" spans="1:18" ht="30" customHeight="1">
      <c r="A230" s="223" t="s">
        <v>997</v>
      </c>
      <c r="B230" s="91" t="str">
        <f>VLOOKUP(A230,'FE - Flux 2 - UBL'!A230:D910,4,FALSE)</f>
        <v> 0..1</v>
      </c>
      <c r="C230" s="26"/>
      <c r="D230" s="72"/>
      <c r="E230" s="298" t="s">
        <v>998</v>
      </c>
      <c r="F230" s="299"/>
      <c r="G230" s="291" t="s">
        <v>1997</v>
      </c>
      <c r="H230" s="292"/>
      <c r="I230" s="93" t="str">
        <f>IF(VLOOKUP($A230,'FE - Flux 2 - UBL'!$A230:$R1105,11,FALSE)=0,"",VLOOKUP($A230,'FE - Flux 2 - UBL'!$A230:$R1105,11,FALSE))</f>
        <v> TEXT</v>
      </c>
      <c r="J230" s="93">
        <f>IF(VLOOKUP($A230,'FE - Flux 2 - UBL'!$A230:$R1105,12,FALSE)=0,"",VLOOKUP($A230,'FE - Flux 2 - UBL'!$A230:$R1105,12,FALSE))</f>
        <v>255</v>
      </c>
      <c r="K230" s="91" t="str">
        <f>IF(VLOOKUP($A230,'FE - Flux 2 - UBL'!$A230:$R1105,13,FALSE)=0,"",VLOOKUP($A230,'FE - Flux 2 - UBL'!$A230:$R1105,13,FALSE))</f>
        <v/>
      </c>
      <c r="L230" s="93" t="str">
        <f>IF(VLOOKUP($A230,'FE - Flux 2 - UBL'!$A230:$R1105,14,FALSE)=0,"",VLOOKUP($A230,'FE - Flux 2 - UBL'!$A230:$R1105,14,FALSE))</f>
        <v/>
      </c>
      <c r="M230" s="108" t="str">
        <f>IF(VLOOKUP($A230,'FE - Flux 2 - UBL'!$A230:$R1105,15,FALSE)=0,"",VLOOKUP($A230,'FE - Flux 2 - UBL'!$A230:$R1105,15,FALSE))</f>
        <v> Main line of an address.</v>
      </c>
      <c r="N230" s="92" t="str">
        <f>IF(VLOOKUP($A230,'FE - Flux 2 - UBL'!$A230:$R1105,16,FALSE)=0,"",VLOOKUP($A230,'FE - Flux 2 - UBL'!$A230:$R1105,16,FALSE))</f>
        <v> Usually the name and number of the street or post office box.</v>
      </c>
      <c r="O230" s="91" t="str">
        <f>IF(VLOOKUP($A230,'FE - Flux 2 - UBL'!$A230:$T1105,17,FALSE)=0,"",VLOOKUP($A230,'FE - Flux 2 - UBL'!$A230:$T1105,17,FALSE))</f>
        <v/>
      </c>
      <c r="P230" s="91" t="str">
        <f>IF(VLOOKUP($A230,'FE - Flux 2 - UBL'!$A230:$T1105,18,FALSE)=0,"",VLOOKUP($A230,'FE - Flux 2 - UBL'!$A230:$T1105,18,FALSE))</f>
        <v/>
      </c>
      <c r="Q230" s="91" t="str">
        <f>IF(VLOOKUP($A230,'FE - Flux 2 - UBL'!$A230:$T1105,19,FALSE)=0,"",VLOOKUP($A230,'FE - Flux 2 - UBL'!$A230:$T1105,19,FALSE))</f>
        <v/>
      </c>
      <c r="R230" s="95" t="str">
        <f>IF(VLOOKUP($A230,'FE - Flux 2 - UBL'!$A230:$T1105,20,FALSE)=0,"",VLOOKUP($A230,'FE - Flux 2 - UBL'!$A230:$T1105,20,FALSE))</f>
        <v/>
      </c>
    </row>
    <row r="231" spans="1:18" ht="30" customHeight="1">
      <c r="A231" s="223" t="s">
        <v>1000</v>
      </c>
      <c r="B231" s="91" t="str">
        <f>VLOOKUP(A231,'FE - Flux 2 - UBL'!A231:D911,4,FALSE)</f>
        <v>0..1</v>
      </c>
      <c r="C231" s="26"/>
      <c r="D231" s="72"/>
      <c r="E231" s="298" t="s">
        <v>1001</v>
      </c>
      <c r="F231" s="299"/>
      <c r="G231" s="291" t="s">
        <v>1998</v>
      </c>
      <c r="H231" s="292"/>
      <c r="I231" s="93" t="str">
        <f>IF(VLOOKUP($A231,'FE - Flux 2 - UBL'!$A231:$R1106,11,FALSE)=0,"",VLOOKUP($A231,'FE - Flux 2 - UBL'!$A231:$R1106,11,FALSE))</f>
        <v> TEXT</v>
      </c>
      <c r="J231" s="93">
        <f>IF(VLOOKUP($A231,'FE - Flux 2 - UBL'!$A231:$R1106,12,FALSE)=0,"",VLOOKUP($A231,'FE - Flux 2 - UBL'!$A231:$R1106,12,FALSE))</f>
        <v>255</v>
      </c>
      <c r="K231" s="91" t="str">
        <f>IF(VLOOKUP($A231,'FE - Flux 2 - UBL'!$A231:$R1106,13,FALSE)=0,"",VLOOKUP($A231,'FE - Flux 2 - UBL'!$A231:$R1106,13,FALSE))</f>
        <v/>
      </c>
      <c r="L231" s="93" t="str">
        <f>IF(VLOOKUP($A231,'FE - Flux 2 - UBL'!$A231:$R1106,14,FALSE)=0,"",VLOOKUP($A231,'FE - Flux 2 - UBL'!$A231:$R1106,14,FALSE))</f>
        <v/>
      </c>
      <c r="M231" s="108" t="str">
        <f>IF(VLOOKUP($A231,'FE - Flux 2 - UBL'!$A231:$R1106,15,FALSE)=0,"",VLOOKUP($A231,'FE - Flux 2 - UBL'!$A231:$R1106,15,FALSE))</f>
        <v> Additional line of an address, which can be used to provide details and supplement the main line.</v>
      </c>
      <c r="N231" s="92" t="str">
        <f>IF(VLOOKUP($A231,'FE - Flux 2 - UBL'!$A231:$R1106,16,FALSE)=0,"",VLOOKUP($A231,'FE - Flux 2 - UBL'!$A231:$R1106,16,FALSE))</f>
        <v/>
      </c>
      <c r="O231" s="91" t="str">
        <f>IF(VLOOKUP($A231,'FE - Flux 2 - UBL'!$A231:$T1106,17,FALSE)=0,"",VLOOKUP($A231,'FE - Flux 2 - UBL'!$A231:$T1106,17,FALSE))</f>
        <v/>
      </c>
      <c r="P231" s="91" t="str">
        <f>IF(VLOOKUP($A231,'FE - Flux 2 - UBL'!$A231:$T1106,18,FALSE)=0,"",VLOOKUP($A231,'FE - Flux 2 - UBL'!$A231:$T1106,18,FALSE))</f>
        <v/>
      </c>
      <c r="Q231" s="91" t="str">
        <f>IF(VLOOKUP($A231,'FE - Flux 2 - UBL'!$A231:$T1106,19,FALSE)=0,"",VLOOKUP($A231,'FE - Flux 2 - UBL'!$A231:$T1106,19,FALSE))</f>
        <v/>
      </c>
      <c r="R231" s="95" t="str">
        <f>IF(VLOOKUP($A231,'FE - Flux 2 - UBL'!$A231:$T1106,20,FALSE)=0,"",VLOOKUP($A231,'FE - Flux 2 - UBL'!$A231:$T1106,20,FALSE))</f>
        <v/>
      </c>
    </row>
    <row r="232" spans="1:18" ht="30" customHeight="1">
      <c r="A232" s="223" t="s">
        <v>1003</v>
      </c>
      <c r="B232" s="91" t="str">
        <f>VLOOKUP(A232,'FE - Flux 2 - UBL'!A232:D912,4,FALSE)</f>
        <v> 0..1</v>
      </c>
      <c r="C232" s="26"/>
      <c r="D232" s="72"/>
      <c r="E232" s="298" t="s">
        <v>1004</v>
      </c>
      <c r="F232" s="299"/>
      <c r="G232" s="291" t="s">
        <v>1999</v>
      </c>
      <c r="H232" s="292"/>
      <c r="I232" s="93" t="str">
        <f>IF(VLOOKUP($A232,'FE - Flux 2 - UBL'!$A232:$R1107,11,FALSE)=0,"",VLOOKUP($A232,'FE - Flux 2 - UBL'!$A232:$R1107,11,FALSE))</f>
        <v> TEXT</v>
      </c>
      <c r="J232" s="93">
        <f>IF(VLOOKUP($A232,'FE - Flux 2 - UBL'!$A232:$R1107,12,FALSE)=0,"",VLOOKUP($A232,'FE - Flux 2 - UBL'!$A232:$R1107,12,FALSE))</f>
        <v>255</v>
      </c>
      <c r="K232" s="91" t="str">
        <f>IF(VLOOKUP($A232,'FE - Flux 2 - UBL'!$A232:$R1107,13,FALSE)=0,"",VLOOKUP($A232,'FE - Flux 2 - UBL'!$A232:$R1107,13,FALSE))</f>
        <v/>
      </c>
      <c r="L232" s="93" t="str">
        <f>IF(VLOOKUP($A232,'FE - Flux 2 - UBL'!$A232:$R1107,14,FALSE)=0,"",VLOOKUP($A232,'FE - Flux 2 - UBL'!$A232:$R1107,14,FALSE))</f>
        <v/>
      </c>
      <c r="M232" s="108" t="str">
        <f>IF(VLOOKUP($A232,'FE - Flux 2 - UBL'!$A232:$R1107,15,FALSE)=0,"",VLOOKUP($A232,'FE - Flux 2 - UBL'!$A232:$R1107,15,FALSE))</f>
        <v> Additional line of an address, which can be used to provide details and supplement the main line.</v>
      </c>
      <c r="N232" s="92" t="str">
        <f>IF(VLOOKUP($A232,'FE - Flux 2 - UBL'!$A232:$R1107,16,FALSE)=0,"",VLOOKUP($A232,'FE - Flux 2 - UBL'!$A232:$R1107,16,FALSE))</f>
        <v/>
      </c>
      <c r="O232" s="91" t="str">
        <f>IF(VLOOKUP($A232,'FE - Flux 2 - UBL'!$A232:$T1107,17,FALSE)=0,"",VLOOKUP($A232,'FE - Flux 2 - UBL'!$A232:$T1107,17,FALSE))</f>
        <v/>
      </c>
      <c r="P232" s="91" t="str">
        <f>IF(VLOOKUP($A232,'FE - Flux 2 - UBL'!$A232:$T1107,18,FALSE)=0,"",VLOOKUP($A232,'FE - Flux 2 - UBL'!$A232:$T1107,18,FALSE))</f>
        <v/>
      </c>
      <c r="Q232" s="91" t="str">
        <f>IF(VLOOKUP($A232,'FE - Flux 2 - UBL'!$A232:$T1107,19,FALSE)=0,"",VLOOKUP($A232,'FE - Flux 2 - UBL'!$A232:$T1107,19,FALSE))</f>
        <v/>
      </c>
      <c r="R232" s="95" t="str">
        <f>IF(VLOOKUP($A232,'FE - Flux 2 - UBL'!$A232:$T1107,20,FALSE)=0,"",VLOOKUP($A232,'FE - Flux 2 - UBL'!$A232:$T1107,20,FALSE))</f>
        <v/>
      </c>
    </row>
    <row r="233" spans="1:18" ht="30" customHeight="1">
      <c r="A233" s="223" t="s">
        <v>1006</v>
      </c>
      <c r="B233" s="91" t="str">
        <f>VLOOKUP(A233,'FE - Flux 2 - UBL'!A233:D913,4,FALSE)</f>
        <v> 0..1</v>
      </c>
      <c r="C233" s="26"/>
      <c r="D233" s="72"/>
      <c r="E233" s="298" t="s">
        <v>1007</v>
      </c>
      <c r="F233" s="299"/>
      <c r="G233" s="291" t="s">
        <v>2000</v>
      </c>
      <c r="H233" s="292"/>
      <c r="I233" s="93" t="str">
        <f>IF(VLOOKUP($A233,'FE - Flux 2 - UBL'!$A233:$R1108,11,FALSE)=0,"",VLOOKUP($A233,'FE - Flux 2 - UBL'!$A233:$R1108,11,FALSE))</f>
        <v> TEXT</v>
      </c>
      <c r="J233" s="93">
        <f>IF(VLOOKUP($A233,'FE - Flux 2 - UBL'!$A233:$R1108,12,FALSE)=0,"",VLOOKUP($A233,'FE - Flux 2 - UBL'!$A233:$R1108,12,FALSE))</f>
        <v>255</v>
      </c>
      <c r="K233" s="91" t="str">
        <f>IF(VLOOKUP($A233,'FE - Flux 2 - UBL'!$A233:$R1108,13,FALSE)=0,"",VLOOKUP($A233,'FE - Flux 2 - UBL'!$A233:$R1108,13,FALSE))</f>
        <v/>
      </c>
      <c r="L233" s="93" t="str">
        <f>IF(VLOOKUP($A233,'FE - Flux 2 - UBL'!$A233:$R1108,14,FALSE)=0,"",VLOOKUP($A233,'FE - Flux 2 - UBL'!$A233:$R1108,14,FALSE))</f>
        <v/>
      </c>
      <c r="M233" s="108" t="str">
        <f>IF(VLOOKUP($A233,'FE - Flux 2 - UBL'!$A233:$R1108,15,FALSE)=0,"",VLOOKUP($A233,'FE - Flux 2 - UBL'!$A233:$R1108,15,FALSE))</f>
        <v> Common name of the municipality, town or village in which the payer's address is located</v>
      </c>
      <c r="N233" s="92" t="str">
        <f>IF(VLOOKUP($A233,'FE - Flux 2 - UBL'!$A233:$R1108,16,FALSE)=0,"",VLOOKUP($A233,'FE - Flux 2 - UBL'!$A233:$R1108,16,FALSE))</f>
        <v/>
      </c>
      <c r="O233" s="91" t="str">
        <f>IF(VLOOKUP($A233,'FE - Flux 2 - UBL'!$A233:$T1108,17,FALSE)=0,"",VLOOKUP($A233,'FE - Flux 2 - UBL'!$A233:$T1108,17,FALSE))</f>
        <v/>
      </c>
      <c r="P233" s="91" t="str">
        <f>IF(VLOOKUP($A233,'FE - Flux 2 - UBL'!$A233:$T1108,18,FALSE)=0,"",VLOOKUP($A233,'FE - Flux 2 - UBL'!$A233:$T1108,18,FALSE))</f>
        <v/>
      </c>
      <c r="Q233" s="91" t="str">
        <f>IF(VLOOKUP($A233,'FE - Flux 2 - UBL'!$A233:$T1108,19,FALSE)=0,"",VLOOKUP($A233,'FE - Flux 2 - UBL'!$A233:$T1108,19,FALSE))</f>
        <v/>
      </c>
      <c r="R233" s="95" t="str">
        <f>IF(VLOOKUP($A233,'FE - Flux 2 - UBL'!$A233:$T1108,20,FALSE)=0,"",VLOOKUP($A233,'FE - Flux 2 - UBL'!$A233:$T1108,20,FALSE))</f>
        <v/>
      </c>
    </row>
    <row r="234" spans="1:18" ht="30" customHeight="1">
      <c r="A234" s="223" t="s">
        <v>1009</v>
      </c>
      <c r="B234" s="91" t="str">
        <f>VLOOKUP(A234,'FE - Flux 2 - UBL'!A234:D914,4,FALSE)</f>
        <v> 0..1</v>
      </c>
      <c r="C234" s="26"/>
      <c r="D234" s="72"/>
      <c r="E234" s="298" t="s">
        <v>1010</v>
      </c>
      <c r="F234" s="299"/>
      <c r="G234" s="291" t="s">
        <v>2001</v>
      </c>
      <c r="H234" s="292"/>
      <c r="I234" s="93" t="str">
        <f>IF(VLOOKUP($A234,'FE - Flux 2 - UBL'!$A234:$R1109,11,FALSE)=0,"",VLOOKUP($A234,'FE - Flux 2 - UBL'!$A234:$R1109,11,FALSE))</f>
        <v> TEXT</v>
      </c>
      <c r="J234" s="93">
        <f>IF(VLOOKUP($A234,'FE - Flux 2 - UBL'!$A234:$R1109,12,FALSE)=0,"",VLOOKUP($A234,'FE - Flux 2 - UBL'!$A234:$R1109,12,FALSE))</f>
        <v>10</v>
      </c>
      <c r="K234" s="91" t="str">
        <f>IF(VLOOKUP($A234,'FE - Flux 2 - UBL'!$A234:$R1109,13,FALSE)=0,"",VLOOKUP($A234,'FE - Flux 2 - UBL'!$A234:$R1109,13,FALSE))</f>
        <v/>
      </c>
      <c r="L234" s="93" t="str">
        <f>IF(VLOOKUP($A234,'FE - Flux 2 - UBL'!$A234:$R1109,14,FALSE)=0,"",VLOOKUP($A234,'FE - Flux 2 - UBL'!$A234:$R1109,14,FALSE))</f>
        <v/>
      </c>
      <c r="M234" s="108" t="str">
        <f>IF(VLOOKUP($A234,'FE - Flux 2 - UBL'!$A234:$R1109,15,FALSE)=0,"",VLOOKUP($A234,'FE - Flux 2 - UBL'!$A234:$R1109,15,FALSE))</f>
        <v> Identifier for an addressable group of properties, consistent with the applicable postal service.</v>
      </c>
      <c r="N234" s="92" t="str">
        <f>IF(VLOOKUP($A234,'FE - Flux 2 - UBL'!$A234:$R1109,16,FALSE)=0,"",VLOOKUP($A234,'FE - Flux 2 - UBL'!$A234:$R1109,16,FALSE))</f>
        <v> Example: postal code or postal delivery number.</v>
      </c>
      <c r="O234" s="91" t="str">
        <f>IF(VLOOKUP($A234,'FE - Flux 2 - UBL'!$A234:$T1109,17,FALSE)=0,"",VLOOKUP($A234,'FE - Flux 2 - UBL'!$A234:$T1109,17,FALSE))</f>
        <v/>
      </c>
      <c r="P234" s="91" t="str">
        <f>IF(VLOOKUP($A234,'FE - Flux 2 - UBL'!$A234:$T1109,18,FALSE)=0,"",VLOOKUP($A234,'FE - Flux 2 - UBL'!$A234:$T1109,18,FALSE))</f>
        <v/>
      </c>
      <c r="Q234" s="91" t="str">
        <f>IF(VLOOKUP($A234,'FE - Flux 2 - UBL'!$A234:$T1109,19,FALSE)=0,"",VLOOKUP($A234,'FE - Flux 2 - UBL'!$A234:$T1109,19,FALSE))</f>
        <v/>
      </c>
      <c r="R234" s="95" t="str">
        <f>IF(VLOOKUP($A234,'FE - Flux 2 - UBL'!$A234:$T1109,20,FALSE)=0,"",VLOOKUP($A234,'FE - Flux 2 - UBL'!$A234:$T1109,20,FALSE))</f>
        <v/>
      </c>
    </row>
    <row r="235" spans="1:18" ht="30" customHeight="1">
      <c r="A235" s="223" t="s">
        <v>1012</v>
      </c>
      <c r="B235" s="91" t="str">
        <f>VLOOKUP(A235,'FE - Flux 2 - UBL'!A235:D915,4,FALSE)</f>
        <v> 0..1</v>
      </c>
      <c r="C235" s="26"/>
      <c r="D235" s="72"/>
      <c r="E235" s="298" t="s">
        <v>1013</v>
      </c>
      <c r="F235" s="299"/>
      <c r="G235" s="291" t="s">
        <v>2002</v>
      </c>
      <c r="H235" s="292"/>
      <c r="I235" s="93" t="str">
        <f>IF(VLOOKUP($A235,'FE - Flux 2 - UBL'!$A235:$R1110,11,FALSE)=0,"",VLOOKUP($A235,'FE - Flux 2 - UBL'!$A235:$R1110,11,FALSE))</f>
        <v> TEXT</v>
      </c>
      <c r="J235" s="93">
        <f>IF(VLOOKUP($A235,'FE - Flux 2 - UBL'!$A235:$R1110,12,FALSE)=0,"",VLOOKUP($A235,'FE - Flux 2 - UBL'!$A235:$R1110,12,FALSE))</f>
        <v>255</v>
      </c>
      <c r="K235" s="91" t="str">
        <f>IF(VLOOKUP($A235,'FE - Flux 2 - UBL'!$A235:$R1110,13,FALSE)=0,"",VLOOKUP($A235,'FE - Flux 2 - UBL'!$A235:$R1110,13,FALSE))</f>
        <v/>
      </c>
      <c r="L235" s="93" t="str">
        <f>IF(VLOOKUP($A235,'FE - Flux 2 - UBL'!$A235:$R1110,14,FALSE)=0,"",VLOOKUP($A235,'FE - Flux 2 - UBL'!$A235:$R1110,14,FALSE))</f>
        <v/>
      </c>
      <c r="M235" s="108" t="str">
        <f>IF(VLOOKUP($A235,'FE - Flux 2 - UBL'!$A235:$R1110,15,FALSE)=0,"",VLOOKUP($A235,'FE - Flux 2 - UBL'!$A235:$R1110,15,FALSE))</f>
        <v> Subdivision of a country.</v>
      </c>
      <c r="N235" s="92" t="str">
        <f>IF(VLOOKUP($A235,'FE - Flux 2 - UBL'!$A235:$R1110,16,FALSE)=0,"",VLOOKUP($A235,'FE - Flux 2 - UBL'!$A235:$R1110,16,FALSE))</f>
        <v> Example: region, county, state, province, etc.</v>
      </c>
      <c r="O235" s="91" t="str">
        <f>IF(VLOOKUP($A235,'FE - Flux 2 - UBL'!$A235:$T1110,17,FALSE)=0,"",VLOOKUP($A235,'FE - Flux 2 - UBL'!$A235:$T1110,17,FALSE))</f>
        <v/>
      </c>
      <c r="P235" s="91" t="str">
        <f>IF(VLOOKUP($A235,'FE - Flux 2 - UBL'!$A235:$T1110,18,FALSE)=0,"",VLOOKUP($A235,'FE - Flux 2 - UBL'!$A235:$T1110,18,FALSE))</f>
        <v/>
      </c>
      <c r="Q235" s="91" t="str">
        <f>IF(VLOOKUP($A235,'FE - Flux 2 - UBL'!$A235:$T1110,19,FALSE)=0,"",VLOOKUP($A235,'FE - Flux 2 - UBL'!$A235:$T1110,19,FALSE))</f>
        <v/>
      </c>
      <c r="R235" s="95" t="str">
        <f>IF(VLOOKUP($A235,'FE - Flux 2 - UBL'!$A235:$T1110,20,FALSE)=0,"",VLOOKUP($A235,'FE - Flux 2 - UBL'!$A235:$T1110,20,FALSE))</f>
        <v/>
      </c>
    </row>
    <row r="236" spans="1:18" ht="42">
      <c r="A236" s="223" t="s">
        <v>1015</v>
      </c>
      <c r="B236" s="91" t="str">
        <f>VLOOKUP(A236,'FE - Flux 2 - UBL'!A236:D916,4,FALSE)</f>
        <v> 1..1</v>
      </c>
      <c r="C236" s="26"/>
      <c r="D236" s="70"/>
      <c r="E236" s="298" t="s">
        <v>1016</v>
      </c>
      <c r="F236" s="299"/>
      <c r="G236" s="291" t="s">
        <v>2003</v>
      </c>
      <c r="H236" s="292"/>
      <c r="I236" s="93" t="str">
        <f>IF(VLOOKUP($A236,'FE - Flux 2 - UBL'!$A236:$R1111,11,FALSE)=0,"",VLOOKUP($A236,'FE - Flux 2 - UBL'!$A236:$R1111,11,FALSE))</f>
        <v> CODED</v>
      </c>
      <c r="J236" s="93">
        <f>IF(VLOOKUP($A236,'FE - Flux 2 - UBL'!$A236:$R1111,12,FALSE)=0,"",VLOOKUP($A236,'FE - Flux 2 - UBL'!$A236:$R1111,12,FALSE))</f>
        <v>2</v>
      </c>
      <c r="K236" s="91" t="str">
        <f>IF(VLOOKUP($A236,'FE - Flux 2 - UBL'!$A236:$R1111,13,FALSE)=0,"",VLOOKUP($A236,'FE - Flux 2 - UBL'!$A236:$R1111,13,FALSE))</f>
        <v> ISO 3166</v>
      </c>
      <c r="L236" s="93" t="str">
        <f>IF(VLOOKUP($A236,'FE - Flux 2 - UBL'!$A236:$R1111,14,FALSE)=0,"",VLOOKUP($A236,'FE - Flux 2 - UBL'!$A236:$R1111,14,FALSE))</f>
        <v/>
      </c>
      <c r="M236" s="108" t="str">
        <f>IF(VLOOKUP($A236,'FE - Flux 2 - UBL'!$A236:$R1111,15,FALSE)=0,"",VLOOKUP($A236,'FE - Flux 2 - UBL'!$A236:$R1111,15,FALSE))</f>
        <v>Country identification code.</v>
      </c>
      <c r="N236" s="92" t="str">
        <f>IF(VLOOKUP($A236,'FE - Flux 2 - UBL'!$A236:$R1111,16,FALSE)=0,"",VLOOKUP($A236,'FE - Flux 2 - UBL'!$A236:$R1111,16,FALSE))</f>
        <v> Valid country lists are registered with the Maintenance Agency for ISO 3166-1 “Codes for the representation of country names and their subdivisions”. It is recommended to use alpha-2 representation.</v>
      </c>
      <c r="O236" s="91" t="str">
        <f>IF(VLOOKUP($A236,'FE - Flux 2 - UBL'!$A236:$T1111,17,FALSE)=0,"",VLOOKUP($A236,'FE - Flux 2 - UBL'!$A236:$T1111,17,FALSE))</f>
        <v> G2.01</v>
      </c>
      <c r="P236" s="91" t="str">
        <f>IF(VLOOKUP($A236,'FE - Flux 2 - UBL'!$A236:$T1111,18,FALSE)=0,"",VLOOKUP($A236,'FE - Flux 2 - UBL'!$A236:$T1111,18,FALSE))</f>
        <v/>
      </c>
      <c r="Q236" s="91" t="str">
        <f>IF(VLOOKUP($A236,'FE - Flux 2 - UBL'!$A236:$T1111,19,FALSE)=0,"",VLOOKUP($A236,'FE - Flux 2 - UBL'!$A236:$T1111,19,FALSE))</f>
        <v/>
      </c>
      <c r="R236" s="95" t="str">
        <f>IF(VLOOKUP($A236,'FE - Flux 2 - UBL'!$A236:$T1111,20,FALSE)=0,"",VLOOKUP($A236,'FE - Flux 2 - UBL'!$A236:$T1111,20,FALSE))</f>
        <v/>
      </c>
    </row>
    <row r="237" spans="1:18" ht="31.5" customHeight="1">
      <c r="A237" s="97" t="s">
        <v>1018</v>
      </c>
      <c r="B237" s="91" t="str">
        <f>VLOOKUP(A237,'FE - Flux 2 - UBL'!A237:D917,4,FALSE)</f>
        <v> 0..1</v>
      </c>
      <c r="C237" s="26"/>
      <c r="D237" s="300" t="s">
        <v>1019</v>
      </c>
      <c r="E237" s="301"/>
      <c r="F237" s="301"/>
      <c r="G237" s="291" t="s">
        <v>2004</v>
      </c>
      <c r="H237" s="292"/>
      <c r="I237" s="93" t="str">
        <f>IF(VLOOKUP($A237,'FE - Flux 2 - UBL'!$A237:$R1112,11,FALSE)=0,"",VLOOKUP($A237,'FE - Flux 2 - UBL'!$A237:$R1112,11,FALSE))</f>
        <v/>
      </c>
      <c r="J237" s="93" t="str">
        <f>IF(VLOOKUP($A237,'FE - Flux 2 - UBL'!$A237:$R1112,12,FALSE)=0,"",VLOOKUP($A237,'FE - Flux 2 - UBL'!$A237:$R1112,12,FALSE))</f>
        <v/>
      </c>
      <c r="K237" s="91" t="str">
        <f>IF(VLOOKUP($A237,'FE - Flux 2 - UBL'!$A237:$R1112,13,FALSE)=0,"",VLOOKUP($A237,'FE - Flux 2 - UBL'!$A237:$R1112,13,FALSE))</f>
        <v/>
      </c>
      <c r="L237" s="93" t="str">
        <f>IF(VLOOKUP($A237,'FE - Flux 2 - UBL'!$A237:$R1112,14,FALSE)=0,"",VLOOKUP($A237,'FE - Flux 2 - UBL'!$A237:$R1112,14,FALSE))</f>
        <v/>
      </c>
      <c r="M237" s="108" t="str">
        <f>IF(VLOOKUP($A237,'FE - Flux 2 - UBL'!$A237:$R1112,15,FALSE)=0,"",VLOOKUP($A237,'FE - Flux 2 - UBL'!$A237:$R1112,15,FALSE))</f>
        <v/>
      </c>
      <c r="N237" s="92" t="str">
        <f>IF(VLOOKUP($A237,'FE - Flux 2 - UBL'!$A237:$R1112,16,FALSE)=0,"",VLOOKUP($A237,'FE - Flux 2 - UBL'!$A237:$R1112,16,FALSE))</f>
        <v/>
      </c>
      <c r="O237" s="91" t="str">
        <f>IF(VLOOKUP($A237,'FE - Flux 2 - UBL'!$A237:$T1112,17,FALSE)=0,"",VLOOKUP($A237,'FE - Flux 2 - UBL'!$A237:$T1112,17,FALSE))</f>
        <v/>
      </c>
      <c r="P237" s="91" t="str">
        <f>IF(VLOOKUP($A237,'FE - Flux 2 - UBL'!$A237:$T1112,18,FALSE)=0,"",VLOOKUP($A237,'FE - Flux 2 - UBL'!$A237:$T1112,18,FALSE))</f>
        <v/>
      </c>
      <c r="Q237" s="91" t="str">
        <f>IF(VLOOKUP($A237,'FE - Flux 2 - UBL'!$A237:$T1112,19,FALSE)=0,"",VLOOKUP($A237,'FE - Flux 2 - UBL'!$A237:$T1112,19,FALSE))</f>
        <v/>
      </c>
      <c r="R237" s="95" t="str">
        <f>IF(VLOOKUP($A237,'FE - Flux 2 - UBL'!$A237:$T1112,20,FALSE)=0,"",VLOOKUP($A237,'FE - Flux 2 - UBL'!$A237:$T1112,20,FALSE))</f>
        <v/>
      </c>
    </row>
    <row r="238" spans="1:18" ht="31.5" customHeight="1">
      <c r="A238" s="223" t="s">
        <v>1021</v>
      </c>
      <c r="B238" s="91" t="str">
        <f>VLOOKUP(A238,'FE - Flux 2 - UBL'!A238:D918,4,FALSE)</f>
        <v> 0..1</v>
      </c>
      <c r="C238" s="26"/>
      <c r="D238" s="72"/>
      <c r="E238" s="298" t="s">
        <v>1022</v>
      </c>
      <c r="F238" s="299"/>
      <c r="G238" s="291" t="s">
        <v>2005</v>
      </c>
      <c r="H238" s="292"/>
      <c r="I238" s="93" t="str">
        <f>IF(VLOOKUP($A238,'FE - Flux 2 - UBL'!$A238:$R1113,11,FALSE)=0,"",VLOOKUP($A238,'FE - Flux 2 - UBL'!$A238:$R1113,11,FALSE))</f>
        <v> TEXT</v>
      </c>
      <c r="J238" s="93">
        <f>IF(VLOOKUP($A238,'FE - Flux 2 - UBL'!$A238:$R1113,12,FALSE)=0,"",VLOOKUP($A238,'FE - Flux 2 - UBL'!$A238:$R1113,12,FALSE))</f>
        <v>100</v>
      </c>
      <c r="K238" s="91" t="str">
        <f>IF(VLOOKUP($A238,'FE - Flux 2 - UBL'!$A238:$R1113,13,FALSE)=0,"",VLOOKUP($A238,'FE - Flux 2 - UBL'!$A238:$R1113,13,FALSE))</f>
        <v/>
      </c>
      <c r="L238" s="93" t="str">
        <f>IF(VLOOKUP($A238,'FE - Flux 2 - UBL'!$A238:$R1113,14,FALSE)=0,"",VLOOKUP($A238,'FE - Flux 2 - UBL'!$A238:$R1113,14,FALSE))</f>
        <v/>
      </c>
      <c r="M238" s="108" t="str">
        <f>IF(VLOOKUP($A238,'FE - Flux 2 - UBL'!$A238:$R1113,15,FALSE)=0,"",VLOOKUP($A238,'FE - Flux 2 - UBL'!$A238:$R1113,15,FALSE))</f>
        <v> Point of contact corresponding to a legal entity or legal entity.</v>
      </c>
      <c r="N238" s="92" t="str">
        <f>IF(VLOOKUP($A238,'FE - Flux 2 - UBL'!$A238:$R1113,16,FALSE)=0,"",VLOOKUP($A238,'FE - Flux 2 - UBL'!$A238:$R1113,16,FALSE))</f>
        <v> Example: name of a person, or identification of a contact, department or office</v>
      </c>
      <c r="O238" s="91" t="str">
        <f>IF(VLOOKUP($A238,'FE - Flux 2 - UBL'!$A238:$T1113,17,FALSE)=0,"",VLOOKUP($A238,'FE - Flux 2 - UBL'!$A238:$T1113,17,FALSE))</f>
        <v/>
      </c>
      <c r="P238" s="91" t="str">
        <f>IF(VLOOKUP($A238,'FE - Flux 2 - UBL'!$A238:$T1113,18,FALSE)=0,"",VLOOKUP($A238,'FE - Flux 2 - UBL'!$A238:$T1113,18,FALSE))</f>
        <v/>
      </c>
      <c r="Q238" s="91" t="str">
        <f>IF(VLOOKUP($A238,'FE - Flux 2 - UBL'!$A238:$T1113,19,FALSE)=0,"",VLOOKUP($A238,'FE - Flux 2 - UBL'!$A238:$T1113,19,FALSE))</f>
        <v/>
      </c>
      <c r="R238" s="95" t="str">
        <f>IF(VLOOKUP($A238,'FE - Flux 2 - UBL'!$A238:$T1113,20,FALSE)=0,"",VLOOKUP($A238,'FE - Flux 2 - UBL'!$A238:$T1113,20,FALSE))</f>
        <v/>
      </c>
    </row>
    <row r="239" spans="1:18" ht="45.75" customHeight="1">
      <c r="A239" s="223" t="s">
        <v>1024</v>
      </c>
      <c r="B239" s="91" t="str">
        <f>VLOOKUP(A239,'FE - Flux 2 - UBL'!A239:D919,4,FALSE)</f>
        <v> 0..1</v>
      </c>
      <c r="C239" s="26"/>
      <c r="D239" s="73"/>
      <c r="E239" s="298" t="s">
        <v>1025</v>
      </c>
      <c r="F239" s="299"/>
      <c r="G239" s="291" t="s">
        <v>2006</v>
      </c>
      <c r="H239" s="292"/>
      <c r="I239" s="93" t="str">
        <f>IF(VLOOKUP($A239,'FE - Flux 2 - UBL'!$A239:$R1114,11,FALSE)=0,"",VLOOKUP($A239,'FE - Flux 2 - UBL'!$A239:$R1114,11,FALSE))</f>
        <v> TEXT</v>
      </c>
      <c r="J239" s="93">
        <f>IF(VLOOKUP($A239,'FE - Flux 2 - UBL'!$A239:$R1114,12,FALSE)=0,"",VLOOKUP($A239,'FE - Flux 2 - UBL'!$A239:$R1114,12,FALSE))</f>
        <v>15</v>
      </c>
      <c r="K239" s="91" t="str">
        <f>IF(VLOOKUP($A239,'FE - Flux 2 - UBL'!$A239:$R1114,13,FALSE)=0,"",VLOOKUP($A239,'FE - Flux 2 - UBL'!$A239:$R1114,13,FALSE))</f>
        <v/>
      </c>
      <c r="L239" s="93" t="str">
        <f>IF(VLOOKUP($A239,'FE - Flux 2 - UBL'!$A239:$R1114,14,FALSE)=0,"",VLOOKUP($A239,'FE - Flux 2 - UBL'!$A239:$R1114,14,FALSE))</f>
        <v/>
      </c>
      <c r="M239" s="108" t="str">
        <f>IF(VLOOKUP($A239,'FE - Flux 2 - UBL'!$A239:$R1114,15,FALSE)=0,"",VLOOKUP($A239,'FE - Flux 2 - UBL'!$A239:$R1114,15,FALSE))</f>
        <v> Contact point telephone number.</v>
      </c>
      <c r="N239" s="92" t="str">
        <f>IF(VLOOKUP($A239,'FE - Flux 2 - UBL'!$A239:$R1114,16,FALSE)=0,"",VLOOKUP($A239,'FE - Flux 2 - UBL'!$A239:$R1114,16,FALSE))</f>
        <v/>
      </c>
      <c r="O239" s="91" t="str">
        <f>IF(VLOOKUP($A239,'FE - Flux 2 - UBL'!$A239:$T1114,17,FALSE)=0,"",VLOOKUP($A239,'FE - Flux 2 - UBL'!$A239:$T1114,17,FALSE))</f>
        <v/>
      </c>
      <c r="P239" s="91" t="str">
        <f>IF(VLOOKUP($A239,'FE - Flux 2 - UBL'!$A239:$T1114,18,FALSE)=0,"",VLOOKUP($A239,'FE - Flux 2 - UBL'!$A239:$T1114,18,FALSE))</f>
        <v/>
      </c>
      <c r="Q239" s="91" t="str">
        <f>IF(VLOOKUP($A239,'FE - Flux 2 - UBL'!$A239:$T1114,19,FALSE)=0,"",VLOOKUP($A239,'FE - Flux 2 - UBL'!$A239:$T1114,19,FALSE))</f>
        <v/>
      </c>
      <c r="R239" s="95" t="str">
        <f>IF(VLOOKUP($A239,'FE - Flux 2 - UBL'!$A239:$T1114,20,FALSE)=0,"",VLOOKUP($A239,'FE - Flux 2 - UBL'!$A239:$T1114,20,FALSE))</f>
        <v/>
      </c>
    </row>
    <row r="240" spans="1:18" ht="31.5" customHeight="1">
      <c r="A240" s="223" t="s">
        <v>1027</v>
      </c>
      <c r="B240" s="91" t="str">
        <f>VLOOKUP(A240,'FE - Flux 2 - UBL'!A240:D920,4,FALSE)</f>
        <v> 0..1</v>
      </c>
      <c r="C240" s="26"/>
      <c r="D240" s="74"/>
      <c r="E240" s="298" t="s">
        <v>1028</v>
      </c>
      <c r="F240" s="299"/>
      <c r="G240" s="291" t="s">
        <v>2007</v>
      </c>
      <c r="H240" s="292"/>
      <c r="I240" s="93" t="str">
        <f>IF(VLOOKUP($A240,'FE - Flux 2 - UBL'!$A240:$R1115,11,FALSE)=0,"",VLOOKUP($A240,'FE - Flux 2 - UBL'!$A240:$R1115,11,FALSE))</f>
        <v> TEXT</v>
      </c>
      <c r="J240" s="93">
        <f>IF(VLOOKUP($A240,'FE - Flux 2 - UBL'!$A240:$R1115,12,FALSE)=0,"",VLOOKUP($A240,'FE - Flux 2 - UBL'!$A240:$R1115,12,FALSE))</f>
        <v>50</v>
      </c>
      <c r="K240" s="91" t="str">
        <f>IF(VLOOKUP($A240,'FE - Flux 2 - UBL'!$A240:$R1115,13,FALSE)=0,"",VLOOKUP($A240,'FE - Flux 2 - UBL'!$A240:$R1115,13,FALSE))</f>
        <v/>
      </c>
      <c r="L240" s="93" t="str">
        <f>IF(VLOOKUP($A240,'FE - Flux 2 - UBL'!$A240:$R1115,14,FALSE)=0,"",VLOOKUP($A240,'FE - Flux 2 - UBL'!$A240:$R1115,14,FALSE))</f>
        <v/>
      </c>
      <c r="M240" s="108" t="str">
        <f>IF(VLOOKUP($A240,'FE - Flux 2 - UBL'!$A240:$R1115,15,FALSE)=0,"",VLOOKUP($A240,'FE - Flux 2 - UBL'!$A240:$R1115,15,FALSE))</f>
        <v> Contact point email address.</v>
      </c>
      <c r="N240" s="92" t="str">
        <f>IF(VLOOKUP($A240,'FE - Flux 2 - UBL'!$A240:$R1115,16,FALSE)=0,"",VLOOKUP($A240,'FE - Flux 2 - UBL'!$A240:$R1115,16,FALSE))</f>
        <v/>
      </c>
      <c r="O240" s="91" t="str">
        <f>IF(VLOOKUP($A240,'FE - Flux 2 - UBL'!$A240:$T1115,17,FALSE)=0,"",VLOOKUP($A240,'FE - Flux 2 - UBL'!$A240:$T1115,17,FALSE))</f>
        <v/>
      </c>
      <c r="P240" s="91" t="str">
        <f>IF(VLOOKUP($A240,'FE - Flux 2 - UBL'!$A240:$T1115,18,FALSE)=0,"",VLOOKUP($A240,'FE - Flux 2 - UBL'!$A240:$T1115,18,FALSE))</f>
        <v/>
      </c>
      <c r="Q240" s="91" t="str">
        <f>IF(VLOOKUP($A240,'FE - Flux 2 - UBL'!$A240:$T1115,19,FALSE)=0,"",VLOOKUP($A240,'FE - Flux 2 - UBL'!$A240:$T1115,19,FALSE))</f>
        <v/>
      </c>
      <c r="R240" s="95" t="str">
        <f>IF(VLOOKUP($A240,'FE - Flux 2 - UBL'!$A240:$T1115,20,FALSE)=0,"",VLOOKUP($A240,'FE - Flux 2 - UBL'!$A240:$T1115,20,FALSE))</f>
        <v/>
      </c>
    </row>
    <row r="241" spans="1:18" ht="31.5" customHeight="1">
      <c r="A241" s="89" t="s">
        <v>1030</v>
      </c>
      <c r="B241" s="91" t="str">
        <f>VLOOKUP(A241,'FE - Flux 2 - UBL'!A241:D921,4,FALSE)</f>
        <v> 0..1</v>
      </c>
      <c r="C241" s="23" t="s">
        <v>1031</v>
      </c>
      <c r="D241" s="23"/>
      <c r="E241" s="23"/>
      <c r="F241" s="23"/>
      <c r="G241" s="291" t="s">
        <v>2008</v>
      </c>
      <c r="H241" s="292"/>
      <c r="I241" s="93" t="str">
        <f>IF(VLOOKUP($A241,'FE - Flux 2 - UBL'!$A241:$R1116,11,FALSE)=0,"",VLOOKUP($A241,'FE - Flux 2 - UBL'!$A241:$R1116,11,FALSE))</f>
        <v/>
      </c>
      <c r="J241" s="93" t="str">
        <f>IF(VLOOKUP($A241,'FE - Flux 2 - UBL'!$A241:$R1116,12,FALSE)=0,"",VLOOKUP($A241,'FE - Flux 2 - UBL'!$A241:$R1116,12,FALSE))</f>
        <v/>
      </c>
      <c r="K241" s="91" t="str">
        <f>IF(VLOOKUP($A241,'FE - Flux 2 - UBL'!$A241:$R1116,13,FALSE)=0,"",VLOOKUP($A241,'FE - Flux 2 - UBL'!$A241:$R1116,13,FALSE))</f>
        <v/>
      </c>
      <c r="L241" s="93" t="str">
        <f>IF(VLOOKUP($A241,'FE - Flux 2 - UBL'!$A241:$R1116,14,FALSE)=0,"",VLOOKUP($A241,'FE - Flux 2 - UBL'!$A241:$R1116,14,FALSE))</f>
        <v/>
      </c>
      <c r="M241" s="108" t="str">
        <f>IF(VLOOKUP($A241,'FE - Flux 2 - UBL'!$A241:$R1116,15,FALSE)=0,"",VLOOKUP($A241,'FE - Flux 2 - UBL'!$A241:$R1116,15,FALSE))</f>
        <v>Group of business terms providing information about the Seller's Tax Representative.</v>
      </c>
      <c r="N241" s="92" t="str">
        <f>IF(VLOOKUP($A241,'FE - Flux 2 - UBL'!$A241:$R1116,16,FALSE)=0,"",VLOOKUP($A241,'FE - Flux 2 - UBL'!$A241:$R1116,16,FALSE))</f>
        <v/>
      </c>
      <c r="O241" s="91" t="str">
        <f>IF(VLOOKUP($A241,'FE - Flux 2 - UBL'!$A241:$T1116,17,FALSE)=0,"",VLOOKUP($A241,'FE - Flux 2 - UBL'!$A241:$T1116,17,FALSE))</f>
        <v> G6.13 G1.76</v>
      </c>
      <c r="P241" s="91" t="str">
        <f>IF(VLOOKUP($A241,'FE - Flux 2 - UBL'!$A241:$T1116,18,FALSE)=0,"",VLOOKUP($A241,'FE - Flux 2 - UBL'!$A241:$T1116,18,FALSE))</f>
        <v/>
      </c>
      <c r="Q241" s="91" t="str">
        <f>IF(VLOOKUP($A241,'FE - Flux 2 - UBL'!$A241:$T1116,19,FALSE)=0,"",VLOOKUP($A241,'FE - Flux 2 - UBL'!$A241:$T1116,19,FALSE))</f>
        <v/>
      </c>
      <c r="R241" s="95" t="str">
        <f>IF(VLOOKUP($A241,'FE - Flux 2 - UBL'!$A241:$T1116,20,FALSE)=0,"",VLOOKUP($A241,'FE - Flux 2 - UBL'!$A241:$T1116,20,FALSE))</f>
        <v/>
      </c>
    </row>
    <row r="242" spans="1:18" ht="31.5" customHeight="1">
      <c r="A242" s="97" t="s">
        <v>1035</v>
      </c>
      <c r="B242" s="91" t="str">
        <f>VLOOKUP(A242,'FE - Flux 2 - UBL'!A242:D922,4,FALSE)</f>
        <v> 1..1</v>
      </c>
      <c r="C242" s="26"/>
      <c r="D242" s="99" t="s">
        <v>1036</v>
      </c>
      <c r="E242" s="133"/>
      <c r="F242" s="133"/>
      <c r="G242" s="291" t="s">
        <v>2009</v>
      </c>
      <c r="H242" s="292"/>
      <c r="I242" s="93" t="str">
        <f>IF(VLOOKUP($A242,'FE - Flux 2 - UBL'!$A242:$R1117,11,FALSE)=0,"",VLOOKUP($A242,'FE - Flux 2 - UBL'!$A242:$R1117,11,FALSE))</f>
        <v> TEXT</v>
      </c>
      <c r="J242" s="93">
        <f>IF(VLOOKUP($A242,'FE - Flux 2 - UBL'!$A242:$R1117,12,FALSE)=0,"",VLOOKUP($A242,'FE - Flux 2 - UBL'!$A242:$R1117,12,FALSE))</f>
        <v>255</v>
      </c>
      <c r="K242" s="91" t="str">
        <f>IF(VLOOKUP($A242,'FE - Flux 2 - UBL'!$A242:$R1117,13,FALSE)=0,"",VLOOKUP($A242,'FE - Flux 2 - UBL'!$A242:$R1117,13,FALSE))</f>
        <v/>
      </c>
      <c r="L242" s="93" t="str">
        <f>IF(VLOOKUP($A242,'FE - Flux 2 - UBL'!$A242:$R1117,14,FALSE)=0,"",VLOOKUP($A242,'FE - Flux 2 - UBL'!$A242:$R1117,14,FALSE))</f>
        <v/>
      </c>
      <c r="M242" s="108" t="str">
        <f>IF(VLOOKUP($A242,'FE - Flux 2 - UBL'!$A242:$R1117,15,FALSE)=0,"",VLOOKUP($A242,'FE - Flux 2 - UBL'!$A242:$R1117,15,FALSE))</f>
        <v> Full name of the party representing the Seller for tax purposes.</v>
      </c>
      <c r="N242" s="92" t="str">
        <f>IF(VLOOKUP($A242,'FE - Flux 2 - UBL'!$A242:$R1117,16,FALSE)=0,"",VLOOKUP($A242,'FE - Flux 2 - UBL'!$A242:$R1117,16,FALSE))</f>
        <v/>
      </c>
      <c r="O242" s="91" t="str">
        <f>IF(VLOOKUP($A242,'FE - Flux 2 - UBL'!$A242:$T1117,17,FALSE)=0,"",VLOOKUP($A242,'FE - Flux 2 - UBL'!$A242:$T1117,17,FALSE))</f>
        <v/>
      </c>
      <c r="P242" s="91" t="str">
        <f>IF(VLOOKUP($A242,'FE - Flux 2 - UBL'!$A242:$T1117,18,FALSE)=0,"",VLOOKUP($A242,'FE - Flux 2 - UBL'!$A242:$T1117,18,FALSE))</f>
        <v/>
      </c>
      <c r="Q242" s="91" t="str">
        <f>IF(VLOOKUP($A242,'FE - Flux 2 - UBL'!$A242:$T1117,19,FALSE)=0,"",VLOOKUP($A242,'FE - Flux 2 - UBL'!$A242:$T1117,19,FALSE))</f>
        <v> BR-18</v>
      </c>
      <c r="R242" s="95" t="str">
        <f>IF(VLOOKUP($A242,'FE - Flux 2 - UBL'!$A242:$T1117,20,FALSE)=0,"",VLOOKUP($A242,'FE - Flux 2 - UBL'!$A242:$T1117,20,FALSE))</f>
        <v/>
      </c>
    </row>
    <row r="243" spans="1:18" ht="31.5" customHeight="1">
      <c r="A243" s="97" t="s">
        <v>1040</v>
      </c>
      <c r="B243" s="91" t="str">
        <f>VLOOKUP(A243,'FE - Flux 2 - UBL'!A243:D923,4,FALSE)</f>
        <v> 1..1</v>
      </c>
      <c r="C243" s="26"/>
      <c r="D243" s="137" t="s">
        <v>1041</v>
      </c>
      <c r="E243" s="99"/>
      <c r="F243" s="99"/>
      <c r="G243" s="291" t="s">
        <v>2010</v>
      </c>
      <c r="H243" s="292"/>
      <c r="I243" s="93" t="str">
        <f>IF(VLOOKUP($A243,'FE - Flux 2 - UBL'!$A243:$R1118,11,FALSE)=0,"",VLOOKUP($A243,'FE - Flux 2 - UBL'!$A243:$R1118,11,FALSE))</f>
        <v> IDENTIFIER</v>
      </c>
      <c r="J243" s="93">
        <f>IF(VLOOKUP($A243,'FE - Flux 2 - UBL'!$A243:$R1118,12,FALSE)=0,"",VLOOKUP($A243,'FE - Flux 2 - UBL'!$A243:$R1118,12,FALSE))</f>
        <v>15</v>
      </c>
      <c r="K243" s="91" t="str">
        <f>IF(VLOOKUP($A243,'FE - Flux 2 - UBL'!$A243:$R1118,13,FALSE)=0,"",VLOOKUP($A243,'FE - Flux 2 - UBL'!$A243:$R1118,13,FALSE))</f>
        <v> ISO 3166-1</v>
      </c>
      <c r="L243" s="93" t="str">
        <f>IF(VLOOKUP($A243,'FE - Flux 2 - UBL'!$A243:$R1118,14,FALSE)=0,"",VLOOKUP($A243,'FE - Flux 2 - UBL'!$A243:$R1118,14,FALSE))</f>
        <v/>
      </c>
      <c r="M243" s="108" t="str">
        <f>IF(VLOOKUP($A243,'FE - Flux 2 - UBL'!$A243:$R1118,15,FALSE)=0,"",VLOOKUP($A243,'FE - Flux 2 - UBL'!$A243:$R1118,15,FALSE))</f>
        <v> VAT identifier of the party representing the Seller for tax purposes.</v>
      </c>
      <c r="N243" s="92" t="str">
        <f>IF(VLOOKUP($A243,'FE - Flux 2 - UBL'!$A243:$R1118,16,FALSE)=0,"",VLOOKUP($A243,'FE - Flux 2 - UBL'!$A243:$R1118,16,FALSE))</f>
        <v> VAT number consisting of the prefix of a country code based on the ISO 3166-1 standard.</v>
      </c>
      <c r="O243" s="91" t="str">
        <f>IF(VLOOKUP($A243,'FE - Flux 2 - UBL'!$A243:$T1118,17,FALSE)=0,"",VLOOKUP($A243,'FE - Flux 2 - UBL'!$A243:$T1118,17,FALSE))</f>
        <v> G1.47</v>
      </c>
      <c r="P243" s="91" t="str">
        <f>IF(VLOOKUP($A243,'FE - Flux 2 - UBL'!$A243:$T1118,18,FALSE)=0,"",VLOOKUP($A243,'FE - Flux 2 - UBL'!$A243:$T1118,18,FALSE))</f>
        <v/>
      </c>
      <c r="Q243" s="91" t="str">
        <f>IF(VLOOKUP($A243,'FE - Flux 2 - UBL'!$A243:$T1118,19,FALSE)=0,"",VLOOKUP($A243,'FE - Flux 2 - UBL'!$A243:$T1118,19,FALSE))</f>
        <v> BR-56 BR-CO-9</v>
      </c>
      <c r="R243" s="95" t="str">
        <f>IF(VLOOKUP($A243,'FE - Flux 2 - UBL'!$A243:$T1118,20,FALSE)=0,"",VLOOKUP($A243,'FE - Flux 2 - UBL'!$A243:$T1118,20,FALSE))</f>
        <v/>
      </c>
    </row>
    <row r="244" spans="1:18" ht="31.5" customHeight="1">
      <c r="A244" s="97" t="s">
        <v>1048</v>
      </c>
      <c r="B244" s="91" t="str">
        <f>VLOOKUP(A244,'FE - Flux 2 - UBL'!A244:D924,4,FALSE)</f>
        <v> 1..1</v>
      </c>
      <c r="C244" s="26"/>
      <c r="D244" s="31"/>
      <c r="E244" s="135" t="s">
        <v>1049</v>
      </c>
      <c r="F244" s="207"/>
      <c r="G244" s="291" t="s">
        <v>2011</v>
      </c>
      <c r="H244" s="292"/>
      <c r="I244" s="93" t="str">
        <f>IF(VLOOKUP($A244,'FE - Flux 2 - UBL'!$A244:$R1119,11,FALSE)=0,"",VLOOKUP($A244,'FE - Flux 2 - UBL'!$A244:$R1119,11,FALSE))</f>
        <v> CODED</v>
      </c>
      <c r="J244" s="93">
        <f>IF(VLOOKUP($A244,'FE - Flux 2 - UBL'!$A244:$R1119,12,FALSE)=0,"",VLOOKUP($A244,'FE - Flux 2 - UBL'!$A244:$R1119,12,FALSE))</f>
        <v>3</v>
      </c>
      <c r="K244" s="91" t="str">
        <f>IF(VLOOKUP($A244,'FE - Flux 2 - UBL'!$A244:$R1119,13,FALSE)=0,"",VLOOKUP($A244,'FE - Flux 2 - UBL'!$A244:$R1119,13,FALSE))</f>
        <v> Value = VAT (UBL) Value = VA (CII)</v>
      </c>
      <c r="L244" s="93" t="str">
        <f>IF(VLOOKUP($A244,'FE - Flux 2 - UBL'!$A244:$R1119,14,FALSE)=0,"",VLOOKUP($A244,'FE - Flux 2 - UBL'!$A244:$R1119,14,FALSE))</f>
        <v/>
      </c>
      <c r="M244" s="108" t="str">
        <f>IF(VLOOKUP($A244,'FE - Flux 2 - UBL'!$A244:$R1119,15,FALSE)=0,"",VLOOKUP($A244,'FE - Flux 2 - UBL'!$A244:$R1119,15,FALSE))</f>
        <v/>
      </c>
      <c r="N244" s="92" t="str">
        <f>IF(VLOOKUP($A244,'FE - Flux 2 - UBL'!$A244:$R1119,16,FALSE)=0,"",VLOOKUP($A244,'FE - Flux 2 - UBL'!$A244:$R1119,16,FALSE))</f>
        <v/>
      </c>
      <c r="O244" s="91" t="str">
        <f>IF(VLOOKUP($A244,'FE - Flux 2 - UBL'!$A244:$T1119,17,FALSE)=0,"",VLOOKUP($A244,'FE - Flux 2 - UBL'!$A244:$T1119,17,FALSE))</f>
        <v/>
      </c>
      <c r="P244" s="91" t="str">
        <f>IF(VLOOKUP($A244,'FE - Flux 2 - UBL'!$A244:$T1119,18,FALSE)=0,"",VLOOKUP($A244,'FE - Flux 2 - UBL'!$A244:$T1119,18,FALSE))</f>
        <v/>
      </c>
      <c r="Q244" s="91" t="str">
        <f>IF(VLOOKUP($A244,'FE - Flux 2 - UBL'!$A244:$T1119,19,FALSE)=0,"",VLOOKUP($A244,'FE - Flux 2 - UBL'!$A244:$T1119,19,FALSE))</f>
        <v/>
      </c>
      <c r="R244" s="95" t="str">
        <f>IF(VLOOKUP($A244,'FE - Flux 2 - UBL'!$A244:$T1119,20,FALSE)=0,"",VLOOKUP($A244,'FE - Flux 2 - UBL'!$A244:$T1119,20,FALSE))</f>
        <v/>
      </c>
    </row>
    <row r="245" spans="1:18" ht="56">
      <c r="A245" s="97" t="s">
        <v>1051</v>
      </c>
      <c r="B245" s="91" t="str">
        <f>VLOOKUP(A245,'FE - Flux 2 - UBL'!A245:D925,4,FALSE)</f>
        <v> 1..1</v>
      </c>
      <c r="C245" s="26"/>
      <c r="D245" s="137" t="s">
        <v>1052</v>
      </c>
      <c r="E245" s="99"/>
      <c r="F245" s="99"/>
      <c r="G245" s="291" t="s">
        <v>2012</v>
      </c>
      <c r="H245" s="292"/>
      <c r="I245" s="93" t="str">
        <f>IF(VLOOKUP($A245,'FE - Flux 2 - UBL'!$A245:$R1120,11,FALSE)=0,"",VLOOKUP($A245,'FE - Flux 2 - UBL'!$A245:$R1120,11,FALSE))</f>
        <v/>
      </c>
      <c r="J245" s="93" t="str">
        <f>IF(VLOOKUP($A245,'FE - Flux 2 - UBL'!$A245:$R1120,12,FALSE)=0,"",VLOOKUP($A245,'FE - Flux 2 - UBL'!$A245:$R1120,12,FALSE))</f>
        <v/>
      </c>
      <c r="K245" s="91" t="str">
        <f>IF(VLOOKUP($A245,'FE - Flux 2 - UBL'!$A245:$R1120,13,FALSE)=0,"",VLOOKUP($A245,'FE - Flux 2 - UBL'!$A245:$R1120,13,FALSE))</f>
        <v/>
      </c>
      <c r="L245" s="93" t="str">
        <f>IF(VLOOKUP($A245,'FE - Flux 2 - UBL'!$A245:$R1120,14,FALSE)=0,"",VLOOKUP($A245,'FE - Flux 2 - UBL'!$A245:$R1120,14,FALSE))</f>
        <v/>
      </c>
      <c r="M245" s="108" t="str">
        <f>IF(VLOOKUP($A245,'FE - Flux 2 - UBL'!$A245:$R1120,15,FALSE)=0,"",VLOOKUP($A245,'FE - Flux 2 - UBL'!$A245:$R1120,15,FALSE))</f>
        <v> Group of business terms providing information on the postal address of the Tax Representative.</v>
      </c>
      <c r="N245" s="92" t="str">
        <f>IF(VLOOKUP($A245,'FE - Flux 2 - UBL'!$A245:$R1120,16,FALSE)=0,"",VLOOKUP($A245,'FE - Flux 2 - UBL'!$A245:$R1120,16,FALSE))</f>
        <v>The name and address of the seller's tax representative must be provided in the invoice, if the seller has a tax representative who is required to pay the VAT due. Relevant elements of the address must be completed to comply with legal requirements.</v>
      </c>
      <c r="O245" s="91" t="str">
        <f>IF(VLOOKUP($A245,'FE - Flux 2 - UBL'!$A245:$T1120,17,FALSE)=0,"",VLOOKUP($A245,'FE - Flux 2 - UBL'!$A245:$T1120,17,FALSE))</f>
        <v/>
      </c>
      <c r="P245" s="91" t="str">
        <f>IF(VLOOKUP($A245,'FE - Flux 2 - UBL'!$A245:$T1120,18,FALSE)=0,"",VLOOKUP($A245,'FE - Flux 2 - UBL'!$A245:$T1120,18,FALSE))</f>
        <v/>
      </c>
      <c r="Q245" s="91" t="str">
        <f>IF(VLOOKUP($A245,'FE - Flux 2 - UBL'!$A245:$T1120,19,FALSE)=0,"",VLOOKUP($A245,'FE - Flux 2 - UBL'!$A245:$T1120,19,FALSE))</f>
        <v> BR-19</v>
      </c>
      <c r="R245" s="95" t="str">
        <f>IF(VLOOKUP($A245,'FE - Flux 2 - UBL'!$A245:$T1120,20,FALSE)=0,"",VLOOKUP($A245,'FE - Flux 2 - UBL'!$A245:$T1120,20,FALSE))</f>
        <v/>
      </c>
    </row>
    <row r="246" spans="1:18" ht="42" customHeight="1">
      <c r="A246" s="109" t="s">
        <v>1057</v>
      </c>
      <c r="B246" s="91" t="str">
        <f>VLOOKUP(A246,'FE - Flux 2 - UBL'!A246:D926,4,FALSE)</f>
        <v> 0..1</v>
      </c>
      <c r="C246" s="26"/>
      <c r="D246" s="34"/>
      <c r="E246" s="135" t="s">
        <v>1058</v>
      </c>
      <c r="F246" s="207"/>
      <c r="G246" s="291" t="s">
        <v>2013</v>
      </c>
      <c r="H246" s="292"/>
      <c r="I246" s="93" t="str">
        <f>IF(VLOOKUP($A246,'FE - Flux 2 - UBL'!$A246:$R1121,11,FALSE)=0,"",VLOOKUP($A246,'FE - Flux 2 - UBL'!$A246:$R1121,11,FALSE))</f>
        <v> TEXT</v>
      </c>
      <c r="J246" s="93">
        <f>IF(VLOOKUP($A246,'FE - Flux 2 - UBL'!$A246:$R1121,12,FALSE)=0,"",VLOOKUP($A246,'FE - Flux 2 - UBL'!$A246:$R1121,12,FALSE))</f>
        <v>255</v>
      </c>
      <c r="K246" s="91" t="str">
        <f>IF(VLOOKUP($A246,'FE - Flux 2 - UBL'!$A246:$R1121,13,FALSE)=0,"",VLOOKUP($A246,'FE - Flux 2 - UBL'!$A246:$R1121,13,FALSE))</f>
        <v/>
      </c>
      <c r="L246" s="93" t="str">
        <f>IF(VLOOKUP($A246,'FE - Flux 2 - UBL'!$A246:$R1121,14,FALSE)=0,"",VLOOKUP($A246,'FE - Flux 2 - UBL'!$A246:$R1121,14,FALSE))</f>
        <v/>
      </c>
      <c r="M246" s="108" t="str">
        <f>IF(VLOOKUP($A246,'FE - Flux 2 - UBL'!$A246:$R1121,15,FALSE)=0,"",VLOOKUP($A246,'FE - Flux 2 - UBL'!$A246:$R1121,15,FALSE))</f>
        <v> Main line of an address.</v>
      </c>
      <c r="N246" s="92" t="str">
        <f>IF(VLOOKUP($A246,'FE - Flux 2 - UBL'!$A246:$R1121,16,FALSE)=0,"",VLOOKUP($A246,'FE - Flux 2 - UBL'!$A246:$R1121,16,FALSE))</f>
        <v> Usually the name and number of the street or post office box.</v>
      </c>
      <c r="O246" s="91" t="str">
        <f>IF(VLOOKUP($A246,'FE - Flux 2 - UBL'!$A246:$T1121,17,FALSE)=0,"",VLOOKUP($A246,'FE - Flux 2 - UBL'!$A246:$T1121,17,FALSE))</f>
        <v/>
      </c>
      <c r="P246" s="91" t="str">
        <f>IF(VLOOKUP($A246,'FE - Flux 2 - UBL'!$A246:$T1121,18,FALSE)=0,"",VLOOKUP($A246,'FE - Flux 2 - UBL'!$A246:$T1121,18,FALSE))</f>
        <v/>
      </c>
      <c r="Q246" s="91" t="str">
        <f>IF(VLOOKUP($A246,'FE - Flux 2 - UBL'!$A246:$T1121,19,FALSE)=0,"",VLOOKUP($A246,'FE - Flux 2 - UBL'!$A246:$T1121,19,FALSE))</f>
        <v/>
      </c>
      <c r="R246" s="95" t="str">
        <f>IF(VLOOKUP($A246,'FE - Flux 2 - UBL'!$A246:$T1121,20,FALSE)=0,"",VLOOKUP($A246,'FE - Flux 2 - UBL'!$A246:$T1121,20,FALSE))</f>
        <v/>
      </c>
    </row>
    <row r="247" spans="1:18" ht="42" customHeight="1">
      <c r="A247" s="109" t="s">
        <v>1060</v>
      </c>
      <c r="B247" s="91" t="str">
        <f>VLOOKUP(A247,'FE - Flux 2 - UBL'!A247:D927,4,FALSE)</f>
        <v> 0..1</v>
      </c>
      <c r="C247" s="26"/>
      <c r="D247" s="34"/>
      <c r="E247" s="135" t="s">
        <v>1061</v>
      </c>
      <c r="F247" s="207"/>
      <c r="G247" s="291" t="s">
        <v>2014</v>
      </c>
      <c r="H247" s="292"/>
      <c r="I247" s="93" t="str">
        <f>IF(VLOOKUP($A247,'FE - Flux 2 - UBL'!$A247:$R1122,11,FALSE)=0,"",VLOOKUP($A247,'FE - Flux 2 - UBL'!$A247:$R1122,11,FALSE))</f>
        <v> TEXT</v>
      </c>
      <c r="J247" s="93">
        <f>IF(VLOOKUP($A247,'FE - Flux 2 - UBL'!$A247:$R1122,12,FALSE)=0,"",VLOOKUP($A247,'FE - Flux 2 - UBL'!$A247:$R1122,12,FALSE))</f>
        <v>255</v>
      </c>
      <c r="K247" s="91" t="str">
        <f>IF(VLOOKUP($A247,'FE - Flux 2 - UBL'!$A247:$R1122,13,FALSE)=0,"",VLOOKUP($A247,'FE - Flux 2 - UBL'!$A247:$R1122,13,FALSE))</f>
        <v/>
      </c>
      <c r="L247" s="93" t="str">
        <f>IF(VLOOKUP($A247,'FE - Flux 2 - UBL'!$A247:$R1122,14,FALSE)=0,"",VLOOKUP($A247,'FE - Flux 2 - UBL'!$A247:$R1122,14,FALSE))</f>
        <v/>
      </c>
      <c r="M247" s="108" t="str">
        <f>IF(VLOOKUP($A247,'FE - Flux 2 - UBL'!$A247:$R1122,15,FALSE)=0,"",VLOOKUP($A247,'FE - Flux 2 - UBL'!$A247:$R1122,15,FALSE))</f>
        <v> Additional line of an address, which can be used to provide details and supplement the main line.</v>
      </c>
      <c r="N247" s="92" t="str">
        <f>IF(VLOOKUP($A247,'FE - Flux 2 - UBL'!$A247:$R1122,16,FALSE)=0,"",VLOOKUP($A247,'FE - Flux 2 - UBL'!$A247:$R1122,16,FALSE))</f>
        <v/>
      </c>
      <c r="O247" s="91" t="str">
        <f>IF(VLOOKUP($A247,'FE - Flux 2 - UBL'!$A247:$T1122,17,FALSE)=0,"",VLOOKUP($A247,'FE - Flux 2 - UBL'!$A247:$T1122,17,FALSE))</f>
        <v/>
      </c>
      <c r="P247" s="91" t="str">
        <f>IF(VLOOKUP($A247,'FE - Flux 2 - UBL'!$A247:$T1122,18,FALSE)=0,"",VLOOKUP($A247,'FE - Flux 2 - UBL'!$A247:$T1122,18,FALSE))</f>
        <v/>
      </c>
      <c r="Q247" s="91" t="str">
        <f>IF(VLOOKUP($A247,'FE - Flux 2 - UBL'!$A247:$T1122,19,FALSE)=0,"",VLOOKUP($A247,'FE - Flux 2 - UBL'!$A247:$T1122,19,FALSE))</f>
        <v/>
      </c>
      <c r="R247" s="95" t="str">
        <f>IF(VLOOKUP($A247,'FE - Flux 2 - UBL'!$A247:$T1122,20,FALSE)=0,"",VLOOKUP($A247,'FE - Flux 2 - UBL'!$A247:$T1122,20,FALSE))</f>
        <v/>
      </c>
    </row>
    <row r="248" spans="1:18" ht="42" customHeight="1">
      <c r="A248" s="109" t="s">
        <v>1063</v>
      </c>
      <c r="B248" s="91" t="str">
        <f>VLOOKUP(A248,'FE - Flux 2 - UBL'!A248:D928,4,FALSE)</f>
        <v> 0..1</v>
      </c>
      <c r="C248" s="26"/>
      <c r="D248" s="34"/>
      <c r="E248" s="135" t="s">
        <v>1064</v>
      </c>
      <c r="F248" s="207"/>
      <c r="G248" s="291" t="s">
        <v>2015</v>
      </c>
      <c r="H248" s="292"/>
      <c r="I248" s="93" t="str">
        <f>IF(VLOOKUP($A248,'FE - Flux 2 - UBL'!$A248:$R1123,11,FALSE)=0,"",VLOOKUP($A248,'FE - Flux 2 - UBL'!$A248:$R1123,11,FALSE))</f>
        <v> TEXT</v>
      </c>
      <c r="J248" s="93">
        <f>IF(VLOOKUP($A248,'FE - Flux 2 - UBL'!$A248:$R1123,12,FALSE)=0,"",VLOOKUP($A248,'FE - Flux 2 - UBL'!$A248:$R1123,12,FALSE))</f>
        <v>255</v>
      </c>
      <c r="K248" s="91" t="str">
        <f>IF(VLOOKUP($A248,'FE - Flux 2 - UBL'!$A248:$R1123,13,FALSE)=0,"",VLOOKUP($A248,'FE - Flux 2 - UBL'!$A248:$R1123,13,FALSE))</f>
        <v/>
      </c>
      <c r="L248" s="93" t="str">
        <f>IF(VLOOKUP($A248,'FE - Flux 2 - UBL'!$A248:$R1123,14,FALSE)=0,"",VLOOKUP($A248,'FE - Flux 2 - UBL'!$A248:$R1123,14,FALSE))</f>
        <v/>
      </c>
      <c r="M248" s="108" t="str">
        <f>IF(VLOOKUP($A248,'FE - Flux 2 - UBL'!$A248:$R1123,15,FALSE)=0,"",VLOOKUP($A248,'FE - Flux 2 - UBL'!$A248:$R1123,15,FALSE))</f>
        <v> Additional line of an address, which can be used to provide details and supplement the main line.</v>
      </c>
      <c r="N248" s="92" t="str">
        <f>IF(VLOOKUP($A248,'FE - Flux 2 - UBL'!$A248:$R1123,16,FALSE)=0,"",VLOOKUP($A248,'FE - Flux 2 - UBL'!$A248:$R1123,16,FALSE))</f>
        <v/>
      </c>
      <c r="O248" s="91" t="str">
        <f>IF(VLOOKUP($A248,'FE - Flux 2 - UBL'!$A248:$T1123,17,FALSE)=0,"",VLOOKUP($A248,'FE - Flux 2 - UBL'!$A248:$T1123,17,FALSE))</f>
        <v/>
      </c>
      <c r="P248" s="91" t="str">
        <f>IF(VLOOKUP($A248,'FE - Flux 2 - UBL'!$A248:$T1123,18,FALSE)=0,"",VLOOKUP($A248,'FE - Flux 2 - UBL'!$A248:$T1123,18,FALSE))</f>
        <v/>
      </c>
      <c r="Q248" s="91" t="str">
        <f>IF(VLOOKUP($A248,'FE - Flux 2 - UBL'!$A248:$T1123,19,FALSE)=0,"",VLOOKUP($A248,'FE - Flux 2 - UBL'!$A248:$T1123,19,FALSE))</f>
        <v/>
      </c>
      <c r="R248" s="95" t="str">
        <f>IF(VLOOKUP($A248,'FE - Flux 2 - UBL'!$A248:$T1123,20,FALSE)=0,"",VLOOKUP($A248,'FE - Flux 2 - UBL'!$A248:$T1123,20,FALSE))</f>
        <v/>
      </c>
    </row>
    <row r="249" spans="1:18" ht="42" customHeight="1">
      <c r="A249" s="109" t="s">
        <v>1066</v>
      </c>
      <c r="B249" s="91" t="str">
        <f>VLOOKUP(A249,'FE - Flux 2 - UBL'!A249:D929,4,FALSE)</f>
        <v> 0..1</v>
      </c>
      <c r="C249" s="26"/>
      <c r="D249" s="34"/>
      <c r="E249" s="135" t="s">
        <v>1067</v>
      </c>
      <c r="F249" s="207"/>
      <c r="G249" s="291" t="s">
        <v>2016</v>
      </c>
      <c r="H249" s="292"/>
      <c r="I249" s="93" t="str">
        <f>IF(VLOOKUP($A249,'FE - Flux 2 - UBL'!$A249:$R1124,11,FALSE)=0,"",VLOOKUP($A249,'FE - Flux 2 - UBL'!$A249:$R1124,11,FALSE))</f>
        <v> TEXT</v>
      </c>
      <c r="J249" s="93">
        <f>IF(VLOOKUP($A249,'FE - Flux 2 - UBL'!$A249:$R1124,12,FALSE)=0,"",VLOOKUP($A249,'FE - Flux 2 - UBL'!$A249:$R1124,12,FALSE))</f>
        <v>255</v>
      </c>
      <c r="K249" s="91" t="str">
        <f>IF(VLOOKUP($A249,'FE - Flux 2 - UBL'!$A249:$R1124,13,FALSE)=0,"",VLOOKUP($A249,'FE - Flux 2 - UBL'!$A249:$R1124,13,FALSE))</f>
        <v/>
      </c>
      <c r="L249" s="93" t="str">
        <f>IF(VLOOKUP($A249,'FE - Flux 2 - UBL'!$A249:$R1124,14,FALSE)=0,"",VLOOKUP($A249,'FE - Flux 2 - UBL'!$A249:$R1124,14,FALSE))</f>
        <v/>
      </c>
      <c r="M249" s="108" t="str">
        <f>IF(VLOOKUP($A249,'FE - Flux 2 - UBL'!$A249:$R1124,15,FALSE)=0,"",VLOOKUP($A249,'FE - Flux 2 - UBL'!$A249:$R1124,15,FALSE))</f>
        <v>Common name of the municipality, town or village in which the address of the Tax Representative is located.</v>
      </c>
      <c r="N249" s="92" t="str">
        <f>IF(VLOOKUP($A249,'FE - Flux 2 - UBL'!$A249:$R1124,16,FALSE)=0,"",VLOOKUP($A249,'FE - Flux 2 - UBL'!$A249:$R1124,16,FALSE))</f>
        <v/>
      </c>
      <c r="O249" s="91" t="str">
        <f>IF(VLOOKUP($A249,'FE - Flux 2 - UBL'!$A249:$T1124,17,FALSE)=0,"",VLOOKUP($A249,'FE - Flux 2 - UBL'!$A249:$T1124,17,FALSE))</f>
        <v/>
      </c>
      <c r="P249" s="91" t="str">
        <f>IF(VLOOKUP($A249,'FE - Flux 2 - UBL'!$A249:$T1124,18,FALSE)=0,"",VLOOKUP($A249,'FE - Flux 2 - UBL'!$A249:$T1124,18,FALSE))</f>
        <v/>
      </c>
      <c r="Q249" s="91" t="str">
        <f>IF(VLOOKUP($A249,'FE - Flux 2 - UBL'!$A249:$T1124,19,FALSE)=0,"",VLOOKUP($A249,'FE - Flux 2 - UBL'!$A249:$T1124,19,FALSE))</f>
        <v/>
      </c>
      <c r="R249" s="95" t="str">
        <f>IF(VLOOKUP($A249,'FE - Flux 2 - UBL'!$A249:$T1124,20,FALSE)=0,"",VLOOKUP($A249,'FE - Flux 2 - UBL'!$A249:$T1124,20,FALSE))</f>
        <v/>
      </c>
    </row>
    <row r="250" spans="1:18" ht="42" customHeight="1">
      <c r="A250" s="109" t="s">
        <v>1070</v>
      </c>
      <c r="B250" s="91" t="str">
        <f>VLOOKUP(A250,'FE - Flux 2 - UBL'!A250:D930,4,FALSE)</f>
        <v> 0..1</v>
      </c>
      <c r="C250" s="26"/>
      <c r="D250" s="34"/>
      <c r="E250" s="135" t="s">
        <v>1071</v>
      </c>
      <c r="F250" s="207"/>
      <c r="G250" s="291" t="s">
        <v>2017</v>
      </c>
      <c r="H250" s="292"/>
      <c r="I250" s="93" t="str">
        <f>IF(VLOOKUP($A250,'FE - Flux 2 - UBL'!$A250:$R1125,11,FALSE)=0,"",VLOOKUP($A250,'FE - Flux 2 - UBL'!$A250:$R1125,11,FALSE))</f>
        <v> TEXT</v>
      </c>
      <c r="J250" s="93">
        <f>IF(VLOOKUP($A250,'FE - Flux 2 - UBL'!$A250:$R1125,12,FALSE)=0,"",VLOOKUP($A250,'FE - Flux 2 - UBL'!$A250:$R1125,12,FALSE))</f>
        <v>10</v>
      </c>
      <c r="K250" s="91" t="str">
        <f>IF(VLOOKUP($A250,'FE - Flux 2 - UBL'!$A250:$R1125,13,FALSE)=0,"",VLOOKUP($A250,'FE - Flux 2 - UBL'!$A250:$R1125,13,FALSE))</f>
        <v/>
      </c>
      <c r="L250" s="93" t="str">
        <f>IF(VLOOKUP($A250,'FE - Flux 2 - UBL'!$A250:$R1125,14,FALSE)=0,"",VLOOKUP($A250,'FE - Flux 2 - UBL'!$A250:$R1125,14,FALSE))</f>
        <v/>
      </c>
      <c r="M250" s="108" t="str">
        <f>IF(VLOOKUP($A250,'FE - Flux 2 - UBL'!$A250:$R1125,15,FALSE)=0,"",VLOOKUP($A250,'FE - Flux 2 - UBL'!$A250:$R1125,15,FALSE))</f>
        <v> Identifier for an addressable group of properties, consistent with the applicable postal service.</v>
      </c>
      <c r="N250" s="92" t="str">
        <f>IF(VLOOKUP($A250,'FE - Flux 2 - UBL'!$A250:$R1125,16,FALSE)=0,"",VLOOKUP($A250,'FE - Flux 2 - UBL'!$A250:$R1125,16,FALSE))</f>
        <v> Example: postal code or postal delivery number.</v>
      </c>
      <c r="O250" s="91" t="str">
        <f>IF(VLOOKUP($A250,'FE - Flux 2 - UBL'!$A250:$T1125,17,FALSE)=0,"",VLOOKUP($A250,'FE - Flux 2 - UBL'!$A250:$T1125,17,FALSE))</f>
        <v/>
      </c>
      <c r="P250" s="91" t="str">
        <f>IF(VLOOKUP($A250,'FE - Flux 2 - UBL'!$A250:$T1125,18,FALSE)=0,"",VLOOKUP($A250,'FE - Flux 2 - UBL'!$A250:$T1125,18,FALSE))</f>
        <v/>
      </c>
      <c r="Q250" s="91" t="str">
        <f>IF(VLOOKUP($A250,'FE - Flux 2 - UBL'!$A250:$T1125,19,FALSE)=0,"",VLOOKUP($A250,'FE - Flux 2 - UBL'!$A250:$T1125,19,FALSE))</f>
        <v/>
      </c>
      <c r="R250" s="95" t="str">
        <f>IF(VLOOKUP($A250,'FE - Flux 2 - UBL'!$A250:$T1125,20,FALSE)=0,"",VLOOKUP($A250,'FE - Flux 2 - UBL'!$A250:$T1125,20,FALSE))</f>
        <v/>
      </c>
    </row>
    <row r="251" spans="1:18" ht="42" customHeight="1">
      <c r="A251" s="109" t="s">
        <v>1073</v>
      </c>
      <c r="B251" s="91" t="str">
        <f>VLOOKUP(A251,'FE - Flux 2 - UBL'!A251:D931,4,FALSE)</f>
        <v> 0..1</v>
      </c>
      <c r="C251" s="26"/>
      <c r="D251" s="34"/>
      <c r="E251" s="135" t="s">
        <v>1074</v>
      </c>
      <c r="F251" s="207"/>
      <c r="G251" s="291" t="s">
        <v>2018</v>
      </c>
      <c r="H251" s="292"/>
      <c r="I251" s="93" t="str">
        <f>IF(VLOOKUP($A251,'FE - Flux 2 - UBL'!$A251:$R1126,11,FALSE)=0,"",VLOOKUP($A251,'FE - Flux 2 - UBL'!$A251:$R1126,11,FALSE))</f>
        <v> TEXT</v>
      </c>
      <c r="J251" s="93">
        <f>IF(VLOOKUP($A251,'FE - Flux 2 - UBL'!$A251:$R1126,12,FALSE)=0,"",VLOOKUP($A251,'FE - Flux 2 - UBL'!$A251:$R1126,12,FALSE))</f>
        <v>255</v>
      </c>
      <c r="K251" s="91" t="str">
        <f>IF(VLOOKUP($A251,'FE - Flux 2 - UBL'!$A251:$R1126,13,FALSE)=0,"",VLOOKUP($A251,'FE - Flux 2 - UBL'!$A251:$R1126,13,FALSE))</f>
        <v/>
      </c>
      <c r="L251" s="93" t="str">
        <f>IF(VLOOKUP($A251,'FE - Flux 2 - UBL'!$A251:$R1126,14,FALSE)=0,"",VLOOKUP($A251,'FE - Flux 2 - UBL'!$A251:$R1126,14,FALSE))</f>
        <v/>
      </c>
      <c r="M251" s="108" t="str">
        <f>IF(VLOOKUP($A251,'FE - Flux 2 - UBL'!$A251:$R1126,15,FALSE)=0,"",VLOOKUP($A251,'FE - Flux 2 - UBL'!$A251:$R1126,15,FALSE))</f>
        <v> Subdivision of a country.</v>
      </c>
      <c r="N251" s="92" t="str">
        <f>IF(VLOOKUP($A251,'FE - Flux 2 - UBL'!$A251:$R1126,16,FALSE)=0,"",VLOOKUP($A251,'FE - Flux 2 - UBL'!$A251:$R1126,16,FALSE))</f>
        <v> Example: region, county, state, province, etc.</v>
      </c>
      <c r="O251" s="91" t="str">
        <f>IF(VLOOKUP($A251,'FE - Flux 2 - UBL'!$A251:$T1126,17,FALSE)=0,"",VLOOKUP($A251,'FE - Flux 2 - UBL'!$A251:$T1126,17,FALSE))</f>
        <v/>
      </c>
      <c r="P251" s="91" t="str">
        <f>IF(VLOOKUP($A251,'FE - Flux 2 - UBL'!$A251:$T1126,18,FALSE)=0,"",VLOOKUP($A251,'FE - Flux 2 - UBL'!$A251:$T1126,18,FALSE))</f>
        <v/>
      </c>
      <c r="Q251" s="91" t="str">
        <f>IF(VLOOKUP($A251,'FE - Flux 2 - UBL'!$A251:$T1126,19,FALSE)=0,"",VLOOKUP($A251,'FE - Flux 2 - UBL'!$A251:$T1126,19,FALSE))</f>
        <v/>
      </c>
      <c r="R251" s="95" t="str">
        <f>IF(VLOOKUP($A251,'FE - Flux 2 - UBL'!$A251:$T1126,20,FALSE)=0,"",VLOOKUP($A251,'FE - Flux 2 - UBL'!$A251:$T1126,20,FALSE))</f>
        <v/>
      </c>
    </row>
    <row r="252" spans="1:18" ht="42">
      <c r="A252" s="109" t="s">
        <v>1076</v>
      </c>
      <c r="B252" s="91" t="str">
        <f>VLOOKUP(A252,'FE - Flux 2 - UBL'!A252:D932,4,FALSE)</f>
        <v> 1..1</v>
      </c>
      <c r="C252" s="26"/>
      <c r="D252" s="34"/>
      <c r="E252" s="135" t="s">
        <v>1077</v>
      </c>
      <c r="F252" s="207"/>
      <c r="G252" s="291" t="s">
        <v>2019</v>
      </c>
      <c r="H252" s="292"/>
      <c r="I252" s="93" t="str">
        <f>IF(VLOOKUP($A252,'FE - Flux 2 - UBL'!$A252:$R1127,11,FALSE)=0,"",VLOOKUP($A252,'FE - Flux 2 - UBL'!$A252:$R1127,11,FALSE))</f>
        <v> CODED</v>
      </c>
      <c r="J252" s="93">
        <f>IF(VLOOKUP($A252,'FE - Flux 2 - UBL'!$A252:$R1127,12,FALSE)=0,"",VLOOKUP($A252,'FE - Flux 2 - UBL'!$A252:$R1127,12,FALSE))</f>
        <v>2</v>
      </c>
      <c r="K252" s="91" t="str">
        <f>IF(VLOOKUP($A252,'FE - Flux 2 - UBL'!$A252:$R1127,13,FALSE)=0,"",VLOOKUP($A252,'FE - Flux 2 - UBL'!$A252:$R1127,13,FALSE))</f>
        <v> ISO 3166</v>
      </c>
      <c r="L252" s="93" t="str">
        <f>IF(VLOOKUP($A252,'FE - Flux 2 - UBL'!$A252:$R1127,14,FALSE)=0,"",VLOOKUP($A252,'FE - Flux 2 - UBL'!$A252:$R1127,14,FALSE))</f>
        <v/>
      </c>
      <c r="M252" s="108" t="str">
        <f>IF(VLOOKUP($A252,'FE - Flux 2 - UBL'!$A252:$R1127,15,FALSE)=0,"",VLOOKUP($A252,'FE - Flux 2 - UBL'!$A252:$R1127,15,FALSE))</f>
        <v> Country identification code.</v>
      </c>
      <c r="N252" s="92" t="str">
        <f>IF(VLOOKUP($A252,'FE - Flux 2 - UBL'!$A252:$R1127,16,FALSE)=0,"",VLOOKUP($A252,'FE - Flux 2 - UBL'!$A252:$R1127,16,FALSE))</f>
        <v> Valid country lists are registered with the Maintenance Agency for ISO 3166-1 “Codes for the representation of country names and their subdivisions”. It is recommended to use alpha-2 representation.</v>
      </c>
      <c r="O252" s="91" t="str">
        <f>IF(VLOOKUP($A252,'FE - Flux 2 - UBL'!$A252:$T1127,17,FALSE)=0,"",VLOOKUP($A252,'FE - Flux 2 - UBL'!$A252:$T1127,17,FALSE))</f>
        <v> G2.01 G1.49</v>
      </c>
      <c r="P252" s="91" t="str">
        <f>IF(VLOOKUP($A252,'FE - Flux 2 - UBL'!$A252:$T1127,18,FALSE)=0,"",VLOOKUP($A252,'FE - Flux 2 - UBL'!$A252:$T1127,18,FALSE))</f>
        <v/>
      </c>
      <c r="Q252" s="91" t="str">
        <f>IF(VLOOKUP($A252,'FE - Flux 2 - UBL'!$A252:$T1127,19,FALSE)=0,"",VLOOKUP($A252,'FE - Flux 2 - UBL'!$A252:$T1127,19,FALSE))</f>
        <v> BR-20</v>
      </c>
      <c r="R252" s="95" t="str">
        <f>IF(VLOOKUP($A252,'FE - Flux 2 - UBL'!$A252:$T1127,20,FALSE)=0,"",VLOOKUP($A252,'FE - Flux 2 - UBL'!$A252:$T1127,20,FALSE))</f>
        <v/>
      </c>
    </row>
    <row r="253" spans="1:18" ht="31.5" customHeight="1">
      <c r="A253" s="89" t="s">
        <v>1081</v>
      </c>
      <c r="B253" s="91" t="str">
        <f>VLOOKUP(A253,'FE - Flux 2 - UBL'!A253:D933,4,FALSE)</f>
        <v> 0..1</v>
      </c>
      <c r="C253" s="23" t="s">
        <v>2020</v>
      </c>
      <c r="D253" s="209"/>
      <c r="E253" s="209"/>
      <c r="F253" s="209"/>
      <c r="G253" s="291" t="s">
        <v>2021</v>
      </c>
      <c r="H253" s="292"/>
      <c r="I253" s="93" t="str">
        <f>IF(VLOOKUP($A253,'FE - Flux 2 - UBL'!$A253:$R1128,11,FALSE)=0,"",VLOOKUP($A253,'FE - Flux 2 - UBL'!$A253:$R1128,11,FALSE))</f>
        <v/>
      </c>
      <c r="J253" s="93" t="str">
        <f>IF(VLOOKUP($A253,'FE - Flux 2 - UBL'!$A253:$R1128,12,FALSE)=0,"",VLOOKUP($A253,'FE - Flux 2 - UBL'!$A253:$R1128,12,FALSE))</f>
        <v/>
      </c>
      <c r="K253" s="91" t="str">
        <f>IF(VLOOKUP($A253,'FE - Flux 2 - UBL'!$A253:$R1128,13,FALSE)=0,"",VLOOKUP($A253,'FE - Flux 2 - UBL'!$A253:$R1128,13,FALSE))</f>
        <v/>
      </c>
      <c r="L253" s="93" t="str">
        <f>IF(VLOOKUP($A253,'FE - Flux 2 - UBL'!$A253:$R1128,14,FALSE)=0,"",VLOOKUP($A253,'FE - Flux 2 - UBL'!$A253:$R1128,14,FALSE))</f>
        <v/>
      </c>
      <c r="M253" s="108" t="str">
        <f>IF(VLOOKUP($A253,'FE - Flux 2 - UBL'!$A253:$R1128,15,FALSE)=0,"",VLOOKUP($A253,'FE - Flux 2 - UBL'!$A253:$R1128,15,FALSE))</f>
        <v> group of business terms providing information about where and when invoiced goods and services are delivered.</v>
      </c>
      <c r="N253" s="92" t="str">
        <f>IF(VLOOKUP($A253,'FE - Flux 2 - UBL'!$A253:$R1128,16,FALSE)=0,"",VLOOKUP($A253,'FE - Flux 2 - UBL'!$A253:$R1128,16,FALSE))</f>
        <v/>
      </c>
      <c r="O253" s="91" t="str">
        <f>IF(VLOOKUP($A253,'FE - Flux 2 - UBL'!$A253:$T1128,17,FALSE)=0,"",VLOOKUP($A253,'FE - Flux 2 - UBL'!$A253:$T1128,17,FALSE))</f>
        <v/>
      </c>
      <c r="P253" s="91" t="str">
        <f>IF(VLOOKUP($A253,'FE - Flux 2 - UBL'!$A253:$T1128,18,FALSE)=0,"",VLOOKUP($A253,'FE - Flux 2 - UBL'!$A253:$T1128,18,FALSE))</f>
        <v/>
      </c>
      <c r="Q253" s="91" t="str">
        <f>IF(VLOOKUP($A253,'FE - Flux 2 - UBL'!$A253:$T1128,19,FALSE)=0,"",VLOOKUP($A253,'FE - Flux 2 - UBL'!$A253:$T1128,19,FALSE))</f>
        <v/>
      </c>
      <c r="R253" s="95" t="str">
        <f>IF(VLOOKUP($A253,'FE - Flux 2 - UBL'!$A253:$T1128,20,FALSE)=0,"",VLOOKUP($A253,'FE - Flux 2 - UBL'!$A253:$T1128,20,FALSE))</f>
        <v/>
      </c>
    </row>
    <row r="254" spans="1:18" ht="31.5" customHeight="1">
      <c r="A254" s="97" t="s">
        <v>1085</v>
      </c>
      <c r="B254" s="91" t="str">
        <f>VLOOKUP(A254,'FE - Flux 2 - UBL'!A254:D934,4,FALSE)</f>
        <v> 0..1</v>
      </c>
      <c r="C254" s="47"/>
      <c r="D254" s="99" t="s">
        <v>1086</v>
      </c>
      <c r="E254" s="133"/>
      <c r="F254" s="133"/>
      <c r="G254" s="291" t="s">
        <v>2022</v>
      </c>
      <c r="H254" s="292"/>
      <c r="I254" s="93" t="str">
        <f>IF(VLOOKUP($A254,'FE - Flux 2 - UBL'!$A254:$R1129,11,FALSE)=0,"",VLOOKUP($A254,'FE - Flux 2 - UBL'!$A254:$R1129,11,FALSE))</f>
        <v> TEXT</v>
      </c>
      <c r="J254" s="93">
        <f>IF(VLOOKUP($A254,'FE - Flux 2 - UBL'!$A254:$R1129,12,FALSE)=0,"",VLOOKUP($A254,'FE - Flux 2 - UBL'!$A254:$R1129,12,FALSE))</f>
        <v>100</v>
      </c>
      <c r="K254" s="91" t="str">
        <f>IF(VLOOKUP($A254,'FE - Flux 2 - UBL'!$A254:$R1129,13,FALSE)=0,"",VLOOKUP($A254,'FE - Flux 2 - UBL'!$A254:$R1129,13,FALSE))</f>
        <v/>
      </c>
      <c r="L254" s="93" t="str">
        <f>IF(VLOOKUP($A254,'FE - Flux 2 - UBL'!$A254:$R1129,14,FALSE)=0,"",VLOOKUP($A254,'FE - Flux 2 - UBL'!$A254:$R1129,14,FALSE))</f>
        <v/>
      </c>
      <c r="M254" s="108" t="str">
        <f>IF(VLOOKUP($A254,'FE - Flux 2 - UBL'!$A254:$R1129,15,FALSE)=0,"",VLOOKUP($A254,'FE - Flux 2 - UBL'!$A254:$R1129,15,FALSE))</f>
        <v> Name of the party to whom the goods and services are delivered.</v>
      </c>
      <c r="N254" s="92" t="str">
        <f>IF(VLOOKUP($A254,'FE - Flux 2 - UBL'!$A254:$R1129,16,FALSE)=0,"",VLOOKUP($A254,'FE - Flux 2 - UBL'!$A254:$R1129,16,FALSE))</f>
        <v> Must be used if the Party to be delivered is different from the Buyer.</v>
      </c>
      <c r="O254" s="91" t="str">
        <f>IF(VLOOKUP($A254,'FE - Flux 2 - UBL'!$A254:$T1129,17,FALSE)=0,"",VLOOKUP($A254,'FE - Flux 2 - UBL'!$A254:$T1129,17,FALSE))</f>
        <v/>
      </c>
      <c r="P254" s="91" t="str">
        <f>IF(VLOOKUP($A254,'FE - Flux 2 - UBL'!$A254:$T1129,18,FALSE)=0,"",VLOOKUP($A254,'FE - Flux 2 - UBL'!$A254:$T1129,18,FALSE))</f>
        <v/>
      </c>
      <c r="Q254" s="91" t="str">
        <f>IF(VLOOKUP($A254,'FE - Flux 2 - UBL'!$A254:$T1129,19,FALSE)=0,"",VLOOKUP($A254,'FE - Flux 2 - UBL'!$A254:$T1129,19,FALSE))</f>
        <v/>
      </c>
      <c r="R254" s="95" t="str">
        <f>IF(VLOOKUP($A254,'FE - Flux 2 - UBL'!$A254:$T1129,20,FALSE)=0,"",VLOOKUP($A254,'FE - Flux 2 - UBL'!$A254:$T1129,20,FALSE))</f>
        <v/>
      </c>
    </row>
    <row r="255" spans="1:18" ht="42">
      <c r="A255" s="97" t="s">
        <v>1090</v>
      </c>
      <c r="B255" s="91" t="str">
        <f>VLOOKUP(A255,'FE - Flux 2 - UBL'!A255:D935,4,FALSE)</f>
        <v> 0..n</v>
      </c>
      <c r="C255" s="38"/>
      <c r="D255" s="137" t="s">
        <v>1091</v>
      </c>
      <c r="E255" s="133"/>
      <c r="F255" s="133"/>
      <c r="G255" s="291" t="s">
        <v>2023</v>
      </c>
      <c r="H255" s="292"/>
      <c r="I255" s="93" t="str">
        <f>IF(VLOOKUP($A255,'FE - Flux 2 - UBL'!$A255:$R1130,11,FALSE)=0,"",VLOOKUP($A255,'FE - Flux 2 - UBL'!$A255:$R1130,11,FALSE))</f>
        <v> IDENTIFIER</v>
      </c>
      <c r="J255" s="93">
        <f>IF(VLOOKUP($A255,'FE - Flux 2 - UBL'!$A255:$R1130,12,FALSE)=0,"",VLOOKUP($A255,'FE - Flux 2 - UBL'!$A255:$R1130,12,FALSE))</f>
        <v>20</v>
      </c>
      <c r="K255" s="91" t="str">
        <f>IF(VLOOKUP($A255,'FE - Flux 2 - UBL'!$A255:$R1130,13,FALSE)=0,"",VLOOKUP($A255,'FE - Flux 2 - UBL'!$A255:$R1130,13,FALSE))</f>
        <v/>
      </c>
      <c r="L255" s="93" t="str">
        <f>IF(VLOOKUP($A255,'FE - Flux 2 - UBL'!$A255:$R1130,14,FALSE)=0,"",VLOOKUP($A255,'FE - Flux 2 - UBL'!$A255:$R1130,14,FALSE))</f>
        <v/>
      </c>
      <c r="M255" s="108" t="str">
        <f>IF(VLOOKUP($A255,'FE - Flux 2 - UBL'!$A255:$R1130,15,FALSE)=0,"",VLOOKUP($A255,'FE - Flux 2 - UBL'!$A255:$R1130,15,FALSE))</f>
        <v> Identifier of the establishment where the goods and services are delivered.</v>
      </c>
      <c r="N255" s="92" t="str">
        <f>IF(VLOOKUP($A255,'FE - Flux 2 - UBL'!$A255:$R1130,16,FALSE)=0,"",VLOOKUP($A255,'FE - Flux 2 - UBL'!$A255:$R1130,16,FALSE))</f>
        <v> If no identification scheme is specified, it should be known to the Buyer and Seller, for example a previously exchanged identifier assigned by the buyer or seller.</v>
      </c>
      <c r="O255" s="91" t="str">
        <f>IF(VLOOKUP($A255,'FE - Flux 2 - UBL'!$A255:$T1130,17,FALSE)=0,"",VLOOKUP($A255,'FE - Flux 2 - UBL'!$A255:$T1130,17,FALSE))</f>
        <v/>
      </c>
      <c r="P255" s="91" t="str">
        <f>IF(VLOOKUP($A255,'FE - Flux 2 - UBL'!$A255:$T1130,18,FALSE)=0,"",VLOOKUP($A255,'FE - Flux 2 - UBL'!$A255:$T1130,18,FALSE))</f>
        <v/>
      </c>
      <c r="Q255" s="91" t="str">
        <f>IF(VLOOKUP($A255,'FE - Flux 2 - UBL'!$A255:$T1130,19,FALSE)=0,"",VLOOKUP($A255,'FE - Flux 2 - UBL'!$A255:$T1130,19,FALSE))</f>
        <v/>
      </c>
      <c r="R255" s="95" t="str">
        <f>IF(VLOOKUP($A255,'FE - Flux 2 - UBL'!$A255:$T1130,20,FALSE)=0,"",VLOOKUP($A255,'FE - Flux 2 - UBL'!$A255:$T1130,20,FALSE))</f>
        <v/>
      </c>
    </row>
    <row r="256" spans="1:18" ht="28">
      <c r="A256" s="97" t="s">
        <v>1095</v>
      </c>
      <c r="B256" s="91" t="str">
        <f>VLOOKUP(A256,'FE - Flux 2 - UBL'!A256:D936,4,FALSE)</f>
        <v> 0..1</v>
      </c>
      <c r="C256" s="38"/>
      <c r="D256" s="34"/>
      <c r="E256" s="135" t="s">
        <v>215</v>
      </c>
      <c r="F256" s="135"/>
      <c r="G256" s="291" t="s">
        <v>2024</v>
      </c>
      <c r="H256" s="292"/>
      <c r="I256" s="93" t="str">
        <f>IF(VLOOKUP($A256,'FE - Flux 2 - UBL'!$A256:$R1131,11,FALSE)=0,"",VLOOKUP($A256,'FE - Flux 2 - UBL'!$A256:$R1131,11,FALSE))</f>
        <v> IDENTIFIER</v>
      </c>
      <c r="J256" s="93">
        <f>IF(VLOOKUP($A256,'FE - Flux 2 - UBL'!$A256:$R1131,12,FALSE)=0,"",VLOOKUP($A256,'FE - Flux 2 - UBL'!$A256:$R1131,12,FALSE))</f>
        <v>4</v>
      </c>
      <c r="K256" s="91" t="str">
        <f>IF(VLOOKUP($A256,'FE - Flux 2 - UBL'!$A256:$R1131,13,FALSE)=0,"",VLOOKUP($A256,'FE - Flux 2 - UBL'!$A256:$R1131,13,FALSE))</f>
        <v/>
      </c>
      <c r="L256" s="93" t="str">
        <f>IF(VLOOKUP($A256,'FE - Flux 2 - UBL'!$A256:$R1131,14,FALSE)=0,"",VLOOKUP($A256,'FE - Flux 2 - UBL'!$A256:$R1131,14,FALSE))</f>
        <v/>
      </c>
      <c r="M256" s="108" t="str">
        <f>IF(VLOOKUP($A256,'FE - Flux 2 - UBL'!$A256:$R1131,15,FALSE)=0,"",VLOOKUP($A256,'FE - Flux 2 - UBL'!$A256:$R1131,15,FALSE))</f>
        <v> Delivery Facility ID Schema Identifier</v>
      </c>
      <c r="N256" s="92" t="str">
        <f>IF(VLOOKUP($A256,'FE - Flux 2 - UBL'!$A256:$R1131,16,FALSE)=0,"",VLOOKUP($A256,'FE - Flux 2 - UBL'!$A256:$R1131,16,FALSE))</f>
        <v>If used, the schema identifier must be chosen from the list entries published by the ISO 6523 maintenance agency.</v>
      </c>
      <c r="O256" s="91" t="str">
        <f>IF(VLOOKUP($A256,'FE - Flux 2 - UBL'!$A256:$T1131,17,FALSE)=0,"",VLOOKUP($A256,'FE - Flux 2 - UBL'!$A256:$T1131,17,FALSE))</f>
        <v/>
      </c>
      <c r="P256" s="91" t="str">
        <f>IF(VLOOKUP($A256,'FE - Flux 2 - UBL'!$A256:$T1131,18,FALSE)=0,"",VLOOKUP($A256,'FE - Flux 2 - UBL'!$A256:$T1131,18,FALSE))</f>
        <v/>
      </c>
      <c r="Q256" s="91" t="str">
        <f>IF(VLOOKUP($A256,'FE - Flux 2 - UBL'!$A256:$T1131,19,FALSE)=0,"",VLOOKUP($A256,'FE - Flux 2 - UBL'!$A256:$T1131,19,FALSE))</f>
        <v/>
      </c>
      <c r="R256" s="95" t="str">
        <f>IF(VLOOKUP($A256,'FE - Flux 2 - UBL'!$A256:$T1131,20,FALSE)=0,"",VLOOKUP($A256,'FE - Flux 2 - UBL'!$A256:$T1131,20,FALSE))</f>
        <v/>
      </c>
    </row>
    <row r="257" spans="1:18" ht="56">
      <c r="A257" s="97" t="s">
        <v>1099</v>
      </c>
      <c r="B257" s="91" t="str">
        <f>VLOOKUP(A257,'FE - Flux 2 - UBL'!A257:D937,4,FALSE)</f>
        <v> 0..1</v>
      </c>
      <c r="C257" s="26"/>
      <c r="D257" s="99" t="s">
        <v>2025</v>
      </c>
      <c r="E257" s="48"/>
      <c r="F257" s="133"/>
      <c r="G257" s="291" t="s">
        <v>2026</v>
      </c>
      <c r="H257" s="292"/>
      <c r="I257" s="93" t="str">
        <f>IF(VLOOKUP($A257,'FE - Flux 2 - UBL'!$A257:$R1132,11,FALSE)=0,"",VLOOKUP($A257,'FE - Flux 2 - UBL'!$A257:$R1132,11,FALSE))</f>
        <v> DATE</v>
      </c>
      <c r="J257" s="93" t="str">
        <f>IF(VLOOKUP($A257,'FE - Flux 2 - UBL'!$A257:$R1132,12,FALSE)=0,"",VLOOKUP($A257,'FE - Flux 2 - UBL'!$A257:$R1132,12,FALSE))</f>
        <v> ISO</v>
      </c>
      <c r="K257" s="91" t="str">
        <f>IF(VLOOKUP($A257,'FE - Flux 2 - UBL'!$A257:$R1132,13,FALSE)=0,"",VLOOKUP($A257,'FE - Flux 2 - UBL'!$A257:$R1132,13,FALSE))</f>
        <v> YYYY-MM-DD (UBL format) YYYYMMDD (CII format)</v>
      </c>
      <c r="L257" s="93" t="str">
        <f>IF(VLOOKUP($A257,'FE - Flux 2 - UBL'!$A257:$R1132,14,FALSE)=0,"",VLOOKUP($A257,'FE - Flux 2 - UBL'!$A257:$R1132,14,FALSE))</f>
        <v/>
      </c>
      <c r="M257" s="108" t="str">
        <f>IF(VLOOKUP($A257,'FE - Flux 2 - UBL'!$A257:$R1132,15,FALSE)=0,"",VLOOKUP($A257,'FE - Flux 2 - UBL'!$A257:$R1132,15,FALSE))</f>
        <v> Date on which delivery is made.</v>
      </c>
      <c r="N257" s="92" t="str">
        <f>IF(VLOOKUP($A257,'FE - Flux 2 - UBL'!$A257:$R1132,16,FALSE)=0,"",VLOOKUP($A257,'FE - Flux 2 - UBL'!$A257:$R1132,16,FALSE))</f>
        <v/>
      </c>
      <c r="O257" s="91" t="str">
        <f>IF(VLOOKUP($A257,'FE - Flux 2 - UBL'!$A257:$T1132,17,FALSE)=0,"",VLOOKUP($A257,'FE - Flux 2 - UBL'!$A257:$T1132,17,FALSE))</f>
        <v> G1.09 G1.36 G1.39 G6.11</v>
      </c>
      <c r="P257" s="91" t="str">
        <f>IF(VLOOKUP($A257,'FE - Flux 2 - UBL'!$A257:$T1132,18,FALSE)=0,"",VLOOKUP($A257,'FE - Flux 2 - UBL'!$A257:$T1132,18,FALSE))</f>
        <v/>
      </c>
      <c r="Q257" s="91" t="str">
        <f>IF(VLOOKUP($A257,'FE - Flux 2 - UBL'!$A257:$T1132,19,FALSE)=0,"",VLOOKUP($A257,'FE - Flux 2 - UBL'!$A257:$T1132,19,FALSE))</f>
        <v/>
      </c>
      <c r="R257" s="95" t="str">
        <f>IF(VLOOKUP($A257,'FE - Flux 2 - UBL'!$A257:$T1132,20,FALSE)=0,"",VLOOKUP($A257,'FE - Flux 2 - UBL'!$A257:$T1132,20,FALSE))</f>
        <v/>
      </c>
    </row>
    <row r="258" spans="1:18" ht="28">
      <c r="A258" s="89" t="s">
        <v>1104</v>
      </c>
      <c r="B258" s="91" t="str">
        <f>VLOOKUP(A258,'FE - Flux 2 - UBL'!A258:D938,4,FALSE)</f>
        <v> 0..1</v>
      </c>
      <c r="C258" s="27" t="s">
        <v>1105</v>
      </c>
      <c r="D258" s="209"/>
      <c r="E258" s="209"/>
      <c r="F258" s="209"/>
      <c r="G258" s="291" t="s">
        <v>2027</v>
      </c>
      <c r="H258" s="292"/>
      <c r="I258" s="93" t="str">
        <f>IF(VLOOKUP($A258,'FE - Flux 2 - UBL'!$A258:$R1133,11,FALSE)=0,"",VLOOKUP($A258,'FE - Flux 2 - UBL'!$A258:$R1133,11,FALSE))</f>
        <v/>
      </c>
      <c r="J258" s="93" t="str">
        <f>IF(VLOOKUP($A258,'FE - Flux 2 - UBL'!$A258:$R1133,12,FALSE)=0,"",VLOOKUP($A258,'FE - Flux 2 - UBL'!$A258:$R1133,12,FALSE))</f>
        <v/>
      </c>
      <c r="K258" s="91" t="str">
        <f>IF(VLOOKUP($A258,'FE - Flux 2 - UBL'!$A258:$R1133,13,FALSE)=0,"",VLOOKUP($A258,'FE - Flux 2 - UBL'!$A258:$R1133,13,FALSE))</f>
        <v/>
      </c>
      <c r="L258" s="93" t="str">
        <f>IF(VLOOKUP($A258,'FE - Flux 2 - UBL'!$A258:$R1133,14,FALSE)=0,"",VLOOKUP($A258,'FE - Flux 2 - UBL'!$A258:$R1133,14,FALSE))</f>
        <v/>
      </c>
      <c r="M258" s="108" t="str">
        <f>IF(VLOOKUP($A258,'FE - Flux 2 - UBL'!$A258:$R1133,15,FALSE)=0,"",VLOOKUP($A258,'FE - Flux 2 - UBL'!$A258:$R1133,15,FALSE))</f>
        <v> A group of business terms providing information about the billing period.</v>
      </c>
      <c r="N258" s="92" t="str">
        <f>IF(VLOOKUP($A258,'FE - Flux 2 - UBL'!$A258:$R1133,16,FALSE)=0,"",VLOOKUP($A258,'FE - Flux 2 - UBL'!$A258:$R1133,16,FALSE))</f>
        <v> Used to indicate when the period covered by the Invoice begins and when it ends.</v>
      </c>
      <c r="O258" s="91" t="str">
        <f>IF(VLOOKUP($A258,'FE - Flux 2 - UBL'!$A258:$T1133,17,FALSE)=0,"",VLOOKUP($A258,'FE - Flux 2 - UBL'!$A258:$T1133,17,FALSE))</f>
        <v> G6.11</v>
      </c>
      <c r="P258" s="91" t="str">
        <f>IF(VLOOKUP($A258,'FE - Flux 2 - UBL'!$A258:$T1133,18,FALSE)=0,"",VLOOKUP($A258,'FE - Flux 2 - UBL'!$A258:$T1133,18,FALSE))</f>
        <v/>
      </c>
      <c r="Q258" s="91" t="str">
        <f>IF(VLOOKUP($A258,'FE - Flux 2 - UBL'!$A258:$T1133,19,FALSE)=0,"",VLOOKUP($A258,'FE - Flux 2 - UBL'!$A258:$T1133,19,FALSE))</f>
        <v/>
      </c>
      <c r="R258" s="95" t="str">
        <f>IF(VLOOKUP($A258,'FE - Flux 2 - UBL'!$A258:$T1133,20,FALSE)=0,"",VLOOKUP($A258,'FE - Flux 2 - UBL'!$A258:$T1133,20,FALSE))</f>
        <v/>
      </c>
    </row>
    <row r="259" spans="1:18" ht="42">
      <c r="A259" s="97" t="s">
        <v>1109</v>
      </c>
      <c r="B259" s="91" t="str">
        <f>VLOOKUP(A259,'FE - Flux 2 - UBL'!A259:D939,4,FALSE)</f>
        <v> 0..1</v>
      </c>
      <c r="C259" s="26"/>
      <c r="D259" s="99" t="s">
        <v>1110</v>
      </c>
      <c r="E259" s="133"/>
      <c r="F259" s="133"/>
      <c r="G259" s="291" t="s">
        <v>2028</v>
      </c>
      <c r="H259" s="292"/>
      <c r="I259" s="93" t="str">
        <f>IF(VLOOKUP($A259,'FE - Flux 2 - UBL'!$A259:$R1134,11,FALSE)=0,"",VLOOKUP($A259,'FE - Flux 2 - UBL'!$A259:$R1134,11,FALSE))</f>
        <v> DATE</v>
      </c>
      <c r="J259" s="93" t="str">
        <f>IF(VLOOKUP($A259,'FE - Flux 2 - UBL'!$A259:$R1134,12,FALSE)=0,"",VLOOKUP($A259,'FE - Flux 2 - UBL'!$A259:$R1134,12,FALSE))</f>
        <v> ISO</v>
      </c>
      <c r="K259" s="91" t="str">
        <f>IF(VLOOKUP($A259,'FE - Flux 2 - UBL'!$A259:$R1134,13,FALSE)=0,"",VLOOKUP($A259,'FE - Flux 2 - UBL'!$A259:$R1134,13,FALSE))</f>
        <v> YYYY-MM-DD (UBL format) YYYYMMDD (CII format)</v>
      </c>
      <c r="L259" s="93" t="str">
        <f>IF(VLOOKUP($A259,'FE - Flux 2 - UBL'!$A259:$R1134,14,FALSE)=0,"",VLOOKUP($A259,'FE - Flux 2 - UBL'!$A259:$R1134,14,FALSE))</f>
        <v/>
      </c>
      <c r="M259" s="108" t="str">
        <f>IF(VLOOKUP($A259,'FE - Flux 2 - UBL'!$A259:$R1134,15,FALSE)=0,"",VLOOKUP($A259,'FE - Flux 2 - UBL'!$A259:$R1134,15,FALSE))</f>
        <v> Date the billing period begins.</v>
      </c>
      <c r="N259" s="92" t="str">
        <f>IF(VLOOKUP($A259,'FE - Flux 2 - UBL'!$A259:$R1134,16,FALSE)=0,"",VLOOKUP($A259,'FE - Flux 2 - UBL'!$A259:$R1134,16,FALSE))</f>
        <v> This date corresponds to the first day of the period.</v>
      </c>
      <c r="O259" s="91" t="str">
        <f>IF(VLOOKUP($A259,'FE - Flux 2 - UBL'!$A259:$T1134,17,FALSE)=0,"",VLOOKUP($A259,'FE - Flux 2 - UBL'!$A259:$T1134,17,FALSE))</f>
        <v> G1.09 G1.36 G6.11</v>
      </c>
      <c r="P259" s="91" t="str">
        <f>IF(VLOOKUP($A259,'FE - Flux 2 - UBL'!$A259:$T1134,18,FALSE)=0,"",VLOOKUP($A259,'FE - Flux 2 - UBL'!$A259:$T1134,18,FALSE))</f>
        <v/>
      </c>
      <c r="Q259" s="91" t="str">
        <f>IF(VLOOKUP($A259,'FE - Flux 2 - UBL'!$A259:$T1134,19,FALSE)=0,"",VLOOKUP($A259,'FE - Flux 2 - UBL'!$A259:$T1134,19,FALSE))</f>
        <v> BR-CO-19</v>
      </c>
      <c r="R259" s="95" t="str">
        <f>IF(VLOOKUP($A259,'FE - Flux 2 - UBL'!$A259:$T1134,20,FALSE)=0,"",VLOOKUP($A259,'FE - Flux 2 - UBL'!$A259:$T1134,20,FALSE))</f>
        <v/>
      </c>
    </row>
    <row r="260" spans="1:18" ht="42">
      <c r="A260" s="97" t="s">
        <v>1116</v>
      </c>
      <c r="B260" s="91" t="str">
        <f>VLOOKUP(A260,'FE - Flux 2 - UBL'!A260:D940,4,FALSE)</f>
        <v> 0..1</v>
      </c>
      <c r="C260" s="26"/>
      <c r="D260" s="99" t="s">
        <v>1117</v>
      </c>
      <c r="E260" s="133"/>
      <c r="F260" s="133"/>
      <c r="G260" s="291" t="s">
        <v>2029</v>
      </c>
      <c r="H260" s="292"/>
      <c r="I260" s="93" t="str">
        <f>IF(VLOOKUP($A260,'FE - Flux 2 - UBL'!$A260:$R1135,11,FALSE)=0,"",VLOOKUP($A260,'FE - Flux 2 - UBL'!$A260:$R1135,11,FALSE))</f>
        <v> DATE</v>
      </c>
      <c r="J260" s="93" t="str">
        <f>IF(VLOOKUP($A260,'FE - Flux 2 - UBL'!$A260:$R1135,12,FALSE)=0,"",VLOOKUP($A260,'FE - Flux 2 - UBL'!$A260:$R1135,12,FALSE))</f>
        <v> ISO</v>
      </c>
      <c r="K260" s="91" t="str">
        <f>IF(VLOOKUP($A260,'FE - Flux 2 - UBL'!$A260:$R1135,13,FALSE)=0,"",VLOOKUP($A260,'FE - Flux 2 - UBL'!$A260:$R1135,13,FALSE))</f>
        <v> YYYY-MM-DD (UBL format) YYYYMMDD (CII format)</v>
      </c>
      <c r="L260" s="93" t="str">
        <f>IF(VLOOKUP($A260,'FE - Flux 2 - UBL'!$A260:$R1135,14,FALSE)=0,"",VLOOKUP($A260,'FE - Flux 2 - UBL'!$A260:$R1135,14,FALSE))</f>
        <v/>
      </c>
      <c r="M260" s="108" t="str">
        <f>IF(VLOOKUP($A260,'FE - Flux 2 - UBL'!$A260:$R1135,15,FALSE)=0,"",VLOOKUP($A260,'FE - Flux 2 - UBL'!$A260:$R1135,15,FALSE))</f>
        <v>Date the billing period ends.</v>
      </c>
      <c r="N260" s="92" t="str">
        <f>IF(VLOOKUP($A260,'FE - Flux 2 - UBL'!$A260:$R1135,16,FALSE)=0,"",VLOOKUP($A260,'FE - Flux 2 - UBL'!$A260:$R1135,16,FALSE))</f>
        <v> This date corresponds to the last day of the period.</v>
      </c>
      <c r="O260" s="91" t="str">
        <f>IF(VLOOKUP($A260,'FE - Flux 2 - UBL'!$A260:$T1135,17,FALSE)=0,"",VLOOKUP($A260,'FE - Flux 2 - UBL'!$A260:$T1135,17,FALSE))</f>
        <v> G1.09 G1.36 G6.11</v>
      </c>
      <c r="P260" s="91" t="str">
        <f>IF(VLOOKUP($A260,'FE - Flux 2 - UBL'!$A260:$T1135,18,FALSE)=0,"",VLOOKUP($A260,'FE - Flux 2 - UBL'!$A260:$T1135,18,FALSE))</f>
        <v/>
      </c>
      <c r="Q260" s="91" t="str">
        <f>IF(VLOOKUP($A260,'FE - Flux 2 - UBL'!$A260:$T1135,19,FALSE)=0,"",VLOOKUP($A260,'FE - Flux 2 - UBL'!$A260:$T1135,19,FALSE))</f>
        <v> BR-29 BR-CO-19</v>
      </c>
      <c r="R260" s="95" t="str">
        <f>IF(VLOOKUP($A260,'FE - Flux 2 - UBL'!$A260:$T1135,20,FALSE)=0,"",VLOOKUP($A260,'FE - Flux 2 - UBL'!$A260:$T1135,20,FALSE))</f>
        <v/>
      </c>
    </row>
    <row r="261" spans="1:18" ht="42">
      <c r="A261" s="89" t="s">
        <v>1122</v>
      </c>
      <c r="B261" s="91" t="str">
        <f>VLOOKUP(A261,'FE - Flux 2 - UBL'!A261:D941,4,FALSE)</f>
        <v> 0..1</v>
      </c>
      <c r="C261" s="23" t="s">
        <v>2030</v>
      </c>
      <c r="D261" s="209"/>
      <c r="E261" s="209"/>
      <c r="F261" s="209"/>
      <c r="G261" s="291" t="s">
        <v>2031</v>
      </c>
      <c r="H261" s="292"/>
      <c r="I261" s="93" t="str">
        <f>IF(VLOOKUP($A261,'FE - Flux 2 - UBL'!$A261:$R1136,11,FALSE)=0,"",VLOOKUP($A261,'FE - Flux 2 - UBL'!$A261:$R1136,11,FALSE))</f>
        <v/>
      </c>
      <c r="J261" s="93" t="str">
        <f>IF(VLOOKUP($A261,'FE - Flux 2 - UBL'!$A261:$R1136,12,FALSE)=0,"",VLOOKUP($A261,'FE - Flux 2 - UBL'!$A261:$R1136,12,FALSE))</f>
        <v/>
      </c>
      <c r="K261" s="91" t="str">
        <f>IF(VLOOKUP($A261,'FE - Flux 2 - UBL'!$A261:$R1136,13,FALSE)=0,"",VLOOKUP($A261,'FE - Flux 2 - UBL'!$A261:$R1136,13,FALSE))</f>
        <v/>
      </c>
      <c r="L261" s="93" t="str">
        <f>IF(VLOOKUP($A261,'FE - Flux 2 - UBL'!$A261:$R1136,14,FALSE)=0,"",VLOOKUP($A261,'FE - Flux 2 - UBL'!$A261:$R1136,14,FALSE))</f>
        <v/>
      </c>
      <c r="M261" s="108" t="str">
        <f>IF(VLOOKUP($A261,'FE - Flux 2 - UBL'!$A261:$R1136,15,FALSE)=0,"",VLOOKUP($A261,'FE - Flux 2 - UBL'!$A261:$R1136,15,FALSE))</f>
        <v> A group of business terms providing information about the address to which invoiced goods and services have been or are being delivered.</v>
      </c>
      <c r="N261" s="92" t="str">
        <f>IF(VLOOKUP($A261,'FE - Flux 2 - UBL'!$A261:$R1136,16,FALSE)=0,"",VLOOKUP($A261,'FE - Flux 2 - UBL'!$A261:$R1136,16,FALSE))</f>
        <v> In the case of collection, the address of the place of delivery is the collection address. Relevant elements of the address must be completed to comply with legal requirements.</v>
      </c>
      <c r="O261" s="91" t="str">
        <f>IF(VLOOKUP($A261,'FE - Flux 2 - UBL'!$A261:$T1136,17,FALSE)=0,"",VLOOKUP($A261,'FE - Flux 2 - UBL'!$A261:$T1136,17,FALSE))</f>
        <v> G6.16</v>
      </c>
      <c r="P261" s="91" t="str">
        <f>IF(VLOOKUP($A261,'FE - Flux 2 - UBL'!$A261:$T1136,18,FALSE)=0,"",VLOOKUP($A261,'FE - Flux 2 - UBL'!$A261:$T1136,18,FALSE))</f>
        <v/>
      </c>
      <c r="Q261" s="91" t="str">
        <f>IF(VLOOKUP($A261,'FE - Flux 2 - UBL'!$A261:$T1136,19,FALSE)=0,"",VLOOKUP($A261,'FE - Flux 2 - UBL'!$A261:$T1136,19,FALSE))</f>
        <v/>
      </c>
      <c r="R261" s="95" t="str">
        <f>IF(VLOOKUP($A261,'FE - Flux 2 - UBL'!$A261:$T1136,20,FALSE)=0,"",VLOOKUP($A261,'FE - Flux 2 - UBL'!$A261:$T1136,20,FALSE))</f>
        <v/>
      </c>
    </row>
    <row r="262" spans="1:18" ht="33" customHeight="1">
      <c r="A262" s="97" t="s">
        <v>1128</v>
      </c>
      <c r="B262" s="91" t="str">
        <f>VLOOKUP(A262,'FE - Flux 2 - UBL'!A262:D942,4,FALSE)</f>
        <v> 0..1</v>
      </c>
      <c r="C262" s="26"/>
      <c r="D262" s="99" t="s">
        <v>2032</v>
      </c>
      <c r="E262" s="99"/>
      <c r="F262" s="99"/>
      <c r="G262" s="291" t="s">
        <v>2033</v>
      </c>
      <c r="H262" s="292"/>
      <c r="I262" s="93" t="str">
        <f>IF(VLOOKUP($A262,'FE - Flux 2 - UBL'!$A262:$R1137,11,FALSE)=0,"",VLOOKUP($A262,'FE - Flux 2 - UBL'!$A262:$R1137,11,FALSE))</f>
        <v> TEXT</v>
      </c>
      <c r="J262" s="93">
        <f>IF(VLOOKUP($A262,'FE - Flux 2 - UBL'!$A262:$R1137,12,FALSE)=0,"",VLOOKUP($A262,'FE - Flux 2 - UBL'!$A262:$R1137,12,FALSE))</f>
        <v>255</v>
      </c>
      <c r="K262" s="91" t="str">
        <f>IF(VLOOKUP($A262,'FE - Flux 2 - UBL'!$A262:$R1137,13,FALSE)=0,"",VLOOKUP($A262,'FE - Flux 2 - UBL'!$A262:$R1137,13,FALSE))</f>
        <v/>
      </c>
      <c r="L262" s="93" t="str">
        <f>IF(VLOOKUP($A262,'FE - Flux 2 - UBL'!$A262:$R1137,14,FALSE)=0,"",VLOOKUP($A262,'FE - Flux 2 - UBL'!$A262:$R1137,14,FALSE))</f>
        <v/>
      </c>
      <c r="M262" s="108" t="str">
        <f>IF(VLOOKUP($A262,'FE - Flux 2 - UBL'!$A262:$R1137,15,FALSE)=0,"",VLOOKUP($A262,'FE - Flux 2 - UBL'!$A262:$R1137,15,FALSE))</f>
        <v> Main line of an address.</v>
      </c>
      <c r="N262" s="92" t="str">
        <f>IF(VLOOKUP($A262,'FE - Flux 2 - UBL'!$A262:$R1137,16,FALSE)=0,"",VLOOKUP($A262,'FE - Flux 2 - UBL'!$A262:$R1137,16,FALSE))</f>
        <v> This is generally the name and number of the street or post office box.</v>
      </c>
      <c r="O262" s="91" t="str">
        <f>IF(VLOOKUP($A262,'FE - Flux 2 - UBL'!$A262:$T1137,17,FALSE)=0,"",VLOOKUP($A262,'FE - Flux 2 - UBL'!$A262:$T1137,17,FALSE))</f>
        <v/>
      </c>
      <c r="P262" s="91" t="str">
        <f>IF(VLOOKUP($A262,'FE - Flux 2 - UBL'!$A262:$T1137,18,FALSE)=0,"",VLOOKUP($A262,'FE - Flux 2 - UBL'!$A262:$T1137,18,FALSE))</f>
        <v/>
      </c>
      <c r="Q262" s="91" t="str">
        <f>IF(VLOOKUP($A262,'FE - Flux 2 - UBL'!$A262:$T1137,19,FALSE)=0,"",VLOOKUP($A262,'FE - Flux 2 - UBL'!$A262:$T1137,19,FALSE))</f>
        <v/>
      </c>
      <c r="R262" s="95" t="str">
        <f>IF(VLOOKUP($A262,'FE - Flux 2 - UBL'!$A262:$T1137,20,FALSE)=0,"",VLOOKUP($A262,'FE - Flux 2 - UBL'!$A262:$T1137,20,FALSE))</f>
        <v/>
      </c>
    </row>
    <row r="263" spans="1:18" ht="33" customHeight="1">
      <c r="A263" s="97" t="s">
        <v>1132</v>
      </c>
      <c r="B263" s="91" t="str">
        <f>VLOOKUP(A263,'FE - Flux 2 - UBL'!A263:D943,4,FALSE)</f>
        <v> 0..1</v>
      </c>
      <c r="C263" s="26"/>
      <c r="D263" s="99" t="s">
        <v>2034</v>
      </c>
      <c r="E263" s="99"/>
      <c r="F263" s="99"/>
      <c r="G263" s="291" t="s">
        <v>2035</v>
      </c>
      <c r="H263" s="292"/>
      <c r="I263" s="93" t="str">
        <f>IF(VLOOKUP($A263,'FE - Flux 2 - UBL'!$A263:$R1138,11,FALSE)=0,"",VLOOKUP($A263,'FE - Flux 2 - UBL'!$A263:$R1138,11,FALSE))</f>
        <v> TEXT</v>
      </c>
      <c r="J263" s="93">
        <f>IF(VLOOKUP($A263,'FE - Flux 2 - UBL'!$A263:$R1138,12,FALSE)=0,"",VLOOKUP($A263,'FE - Flux 2 - UBL'!$A263:$R1138,12,FALSE))</f>
        <v>255</v>
      </c>
      <c r="K263" s="91" t="str">
        <f>IF(VLOOKUP($A263,'FE - Flux 2 - UBL'!$A263:$R1138,13,FALSE)=0,"",VLOOKUP($A263,'FE - Flux 2 - UBL'!$A263:$R1138,13,FALSE))</f>
        <v/>
      </c>
      <c r="L263" s="93" t="str">
        <f>IF(VLOOKUP($A263,'FE - Flux 2 - UBL'!$A263:$R1138,14,FALSE)=0,"",VLOOKUP($A263,'FE - Flux 2 - UBL'!$A263:$R1138,14,FALSE))</f>
        <v/>
      </c>
      <c r="M263" s="108" t="str">
        <f>IF(VLOOKUP($A263,'FE - Flux 2 - UBL'!$A263:$R1138,15,FALSE)=0,"",VLOOKUP($A263,'FE - Flux 2 - UBL'!$A263:$R1138,15,FALSE))</f>
        <v> Additional line of an address, which can be used to provide details and supplement the main line.</v>
      </c>
      <c r="N263" s="92" t="str">
        <f>IF(VLOOKUP($A263,'FE - Flux 2 - UBL'!$A263:$R1138,16,FALSE)=0,"",VLOOKUP($A263,'FE - Flux 2 - UBL'!$A263:$R1138,16,FALSE))</f>
        <v/>
      </c>
      <c r="O263" s="91" t="str">
        <f>IF(VLOOKUP($A263,'FE - Flux 2 - UBL'!$A263:$T1138,17,FALSE)=0,"",VLOOKUP($A263,'FE - Flux 2 - UBL'!$A263:$T1138,17,FALSE))</f>
        <v/>
      </c>
      <c r="P263" s="91" t="str">
        <f>IF(VLOOKUP($A263,'FE - Flux 2 - UBL'!$A263:$T1138,18,FALSE)=0,"",VLOOKUP($A263,'FE - Flux 2 - UBL'!$A263:$T1138,18,FALSE))</f>
        <v/>
      </c>
      <c r="Q263" s="91" t="str">
        <f>IF(VLOOKUP($A263,'FE - Flux 2 - UBL'!$A263:$T1138,19,FALSE)=0,"",VLOOKUP($A263,'FE - Flux 2 - UBL'!$A263:$T1138,19,FALSE))</f>
        <v/>
      </c>
      <c r="R263" s="95" t="str">
        <f>IF(VLOOKUP($A263,'FE - Flux 2 - UBL'!$A263:$T1138,20,FALSE)=0,"",VLOOKUP($A263,'FE - Flux 2 - UBL'!$A263:$T1138,20,FALSE))</f>
        <v/>
      </c>
    </row>
    <row r="264" spans="1:18" ht="33" customHeight="1">
      <c r="A264" s="97" t="s">
        <v>1135</v>
      </c>
      <c r="B264" s="91" t="str">
        <f>VLOOKUP(A264,'FE - Flux 2 - UBL'!A264:D944,4,FALSE)</f>
        <v>0..1</v>
      </c>
      <c r="C264" s="26"/>
      <c r="D264" s="99" t="s">
        <v>2036</v>
      </c>
      <c r="E264" s="99"/>
      <c r="F264" s="99"/>
      <c r="G264" s="291" t="s">
        <v>2037</v>
      </c>
      <c r="H264" s="292"/>
      <c r="I264" s="93" t="str">
        <f>IF(VLOOKUP($A264,'FE - Flux 2 - UBL'!$A264:$R1139,11,FALSE)=0,"",VLOOKUP($A264,'FE - Flux 2 - UBL'!$A264:$R1139,11,FALSE))</f>
        <v> TEXT</v>
      </c>
      <c r="J264" s="93">
        <f>IF(VLOOKUP($A264,'FE - Flux 2 - UBL'!$A264:$R1139,12,FALSE)=0,"",VLOOKUP($A264,'FE - Flux 2 - UBL'!$A264:$R1139,12,FALSE))</f>
        <v>255</v>
      </c>
      <c r="K264" s="91" t="str">
        <f>IF(VLOOKUP($A264,'FE - Flux 2 - UBL'!$A264:$R1139,13,FALSE)=0,"",VLOOKUP($A264,'FE - Flux 2 - UBL'!$A264:$R1139,13,FALSE))</f>
        <v/>
      </c>
      <c r="L264" s="93" t="str">
        <f>IF(VLOOKUP($A264,'FE - Flux 2 - UBL'!$A264:$R1139,14,FALSE)=0,"",VLOOKUP($A264,'FE - Flux 2 - UBL'!$A264:$R1139,14,FALSE))</f>
        <v/>
      </c>
      <c r="M264" s="108" t="str">
        <f>IF(VLOOKUP($A264,'FE - Flux 2 - UBL'!$A264:$R1139,15,FALSE)=0,"",VLOOKUP($A264,'FE - Flux 2 - UBL'!$A264:$R1139,15,FALSE))</f>
        <v> Additional line of an address, which can be used to provide details and supplement the main line.</v>
      </c>
      <c r="N264" s="92" t="str">
        <f>IF(VLOOKUP($A264,'FE - Flux 2 - UBL'!$A264:$R1139,16,FALSE)=0,"",VLOOKUP($A264,'FE - Flux 2 - UBL'!$A264:$R1139,16,FALSE))</f>
        <v/>
      </c>
      <c r="O264" s="91" t="str">
        <f>IF(VLOOKUP($A264,'FE - Flux 2 - UBL'!$A264:$T1139,17,FALSE)=0,"",VLOOKUP($A264,'FE - Flux 2 - UBL'!$A264:$T1139,17,FALSE))</f>
        <v/>
      </c>
      <c r="P264" s="91" t="str">
        <f>IF(VLOOKUP($A264,'FE - Flux 2 - UBL'!$A264:$T1139,18,FALSE)=0,"",VLOOKUP($A264,'FE - Flux 2 - UBL'!$A264:$T1139,18,FALSE))</f>
        <v/>
      </c>
      <c r="Q264" s="91" t="str">
        <f>IF(VLOOKUP($A264,'FE - Flux 2 - UBL'!$A264:$T1139,19,FALSE)=0,"",VLOOKUP($A264,'FE - Flux 2 - UBL'!$A264:$T1139,19,FALSE))</f>
        <v/>
      </c>
      <c r="R264" s="95" t="str">
        <f>IF(VLOOKUP($A264,'FE - Flux 2 - UBL'!$A264:$T1139,20,FALSE)=0,"",VLOOKUP($A264,'FE - Flux 2 - UBL'!$A264:$T1139,20,FALSE))</f>
        <v/>
      </c>
    </row>
    <row r="265" spans="1:18" ht="33" customHeight="1">
      <c r="A265" s="97" t="s">
        <v>1138</v>
      </c>
      <c r="B265" s="91" t="str">
        <f>VLOOKUP(A265,'FE - Flux 2 - UBL'!A265:D945,4,FALSE)</f>
        <v> 0..1</v>
      </c>
      <c r="C265" s="26"/>
      <c r="D265" s="99" t="s">
        <v>2038</v>
      </c>
      <c r="E265" s="99"/>
      <c r="F265" s="99"/>
      <c r="G265" s="291" t="s">
        <v>2039</v>
      </c>
      <c r="H265" s="292"/>
      <c r="I265" s="93" t="str">
        <f>IF(VLOOKUP($A265,'FE - Flux 2 - UBL'!$A265:$R1140,11,FALSE)=0,"",VLOOKUP($A265,'FE - Flux 2 - UBL'!$A265:$R1140,11,FALSE))</f>
        <v> TEXT</v>
      </c>
      <c r="J265" s="93">
        <f>IF(VLOOKUP($A265,'FE - Flux 2 - UBL'!$A265:$R1140,12,FALSE)=0,"",VLOOKUP($A265,'FE - Flux 2 - UBL'!$A265:$R1140,12,FALSE))</f>
        <v>255</v>
      </c>
      <c r="K265" s="91" t="str">
        <f>IF(VLOOKUP($A265,'FE - Flux 2 - UBL'!$A265:$R1140,13,FALSE)=0,"",VLOOKUP($A265,'FE - Flux 2 - UBL'!$A265:$R1140,13,FALSE))</f>
        <v/>
      </c>
      <c r="L265" s="93" t="str">
        <f>IF(VLOOKUP($A265,'FE - Flux 2 - UBL'!$A265:$R1140,14,FALSE)=0,"",VLOOKUP($A265,'FE - Flux 2 - UBL'!$A265:$R1140,14,FALSE))</f>
        <v/>
      </c>
      <c r="M265" s="108" t="str">
        <f>IF(VLOOKUP($A265,'FE - Flux 2 - UBL'!$A265:$R1140,15,FALSE)=0,"",VLOOKUP($A265,'FE - Flux 2 - UBL'!$A265:$R1140,15,FALSE))</f>
        <v> Common name of the commune, town or village in which the delivery address is located.</v>
      </c>
      <c r="N265" s="92" t="str">
        <f>IF(VLOOKUP($A265,'FE - Flux 2 - UBL'!$A265:$R1140,16,FALSE)=0,"",VLOOKUP($A265,'FE - Flux 2 - UBL'!$A265:$R1140,16,FALSE))</f>
        <v/>
      </c>
      <c r="O265" s="91" t="str">
        <f>IF(VLOOKUP($A265,'FE - Flux 2 - UBL'!$A265:$T1140,17,FALSE)=0,"",VLOOKUP($A265,'FE - Flux 2 - UBL'!$A265:$T1140,17,FALSE))</f>
        <v/>
      </c>
      <c r="P265" s="91" t="str">
        <f>IF(VLOOKUP($A265,'FE - Flux 2 - UBL'!$A265:$T1140,18,FALSE)=0,"",VLOOKUP($A265,'FE - Flux 2 - UBL'!$A265:$T1140,18,FALSE))</f>
        <v/>
      </c>
      <c r="Q265" s="91" t="str">
        <f>IF(VLOOKUP($A265,'FE - Flux 2 - UBL'!$A265:$T1140,19,FALSE)=0,"",VLOOKUP($A265,'FE - Flux 2 - UBL'!$A265:$T1140,19,FALSE))</f>
        <v/>
      </c>
      <c r="R265" s="95" t="str">
        <f>IF(VLOOKUP($A265,'FE - Flux 2 - UBL'!$A265:$T1140,20,FALSE)=0,"",VLOOKUP($A265,'FE - Flux 2 - UBL'!$A265:$T1140,20,FALSE))</f>
        <v/>
      </c>
    </row>
    <row r="266" spans="1:18" ht="33" customHeight="1">
      <c r="A266" s="97" t="s">
        <v>1142</v>
      </c>
      <c r="B266" s="91" t="str">
        <f>VLOOKUP(A266,'FE - Flux 2 - UBL'!A266:D946,4,FALSE)</f>
        <v> 0..1</v>
      </c>
      <c r="C266" s="26"/>
      <c r="D266" s="99" t="s">
        <v>2040</v>
      </c>
      <c r="E266" s="99"/>
      <c r="F266" s="99"/>
      <c r="G266" s="291" t="s">
        <v>2041</v>
      </c>
      <c r="H266" s="292"/>
      <c r="I266" s="93" t="str">
        <f>IF(VLOOKUP($A266,'FE - Flux 2 - UBL'!$A266:$R1141,11,FALSE)=0,"",VLOOKUP($A266,'FE - Flux 2 - UBL'!$A266:$R1141,11,FALSE))</f>
        <v> TEXT</v>
      </c>
      <c r="J266" s="93">
        <f>IF(VLOOKUP($A266,'FE - Flux 2 - UBL'!$A266:$R1141,12,FALSE)=0,"",VLOOKUP($A266,'FE - Flux 2 - UBL'!$A266:$R1141,12,FALSE))</f>
        <v>10</v>
      </c>
      <c r="K266" s="91" t="str">
        <f>IF(VLOOKUP($A266,'FE - Flux 2 - UBL'!$A266:$R1141,13,FALSE)=0,"",VLOOKUP($A266,'FE - Flux 2 - UBL'!$A266:$R1141,13,FALSE))</f>
        <v/>
      </c>
      <c r="L266" s="93" t="str">
        <f>IF(VLOOKUP($A266,'FE - Flux 2 - UBL'!$A266:$R1141,14,FALSE)=0,"",VLOOKUP($A266,'FE - Flux 2 - UBL'!$A266:$R1141,14,FALSE))</f>
        <v/>
      </c>
      <c r="M266" s="108" t="str">
        <f>IF(VLOOKUP($A266,'FE - Flux 2 - UBL'!$A266:$R1141,15,FALSE)=0,"",VLOOKUP($A266,'FE - Flux 2 - UBL'!$A266:$R1141,15,FALSE))</f>
        <v> Identifier for an addressable group of properties, consistent with the applicable postal service.</v>
      </c>
      <c r="N266" s="92" t="str">
        <f>IF(VLOOKUP($A266,'FE - Flux 2 - UBL'!$A266:$R1141,16,FALSE)=0,"",VLOOKUP($A266,'FE - Flux 2 - UBL'!$A266:$R1141,16,FALSE))</f>
        <v> Example: postal code or postal delivery number.</v>
      </c>
      <c r="O266" s="91" t="str">
        <f>IF(VLOOKUP($A266,'FE - Flux 2 - UBL'!$A266:$T1141,17,FALSE)=0,"",VLOOKUP($A266,'FE - Flux 2 - UBL'!$A266:$T1141,17,FALSE))</f>
        <v/>
      </c>
      <c r="P266" s="91" t="str">
        <f>IF(VLOOKUP($A266,'FE - Flux 2 - UBL'!$A266:$T1141,18,FALSE)=0,"",VLOOKUP($A266,'FE - Flux 2 - UBL'!$A266:$T1141,18,FALSE))</f>
        <v/>
      </c>
      <c r="Q266" s="91" t="str">
        <f>IF(VLOOKUP($A266,'FE - Flux 2 - UBL'!$A266:$T1141,19,FALSE)=0,"",VLOOKUP($A266,'FE - Flux 2 - UBL'!$A266:$T1141,19,FALSE))</f>
        <v/>
      </c>
      <c r="R266" s="95" t="str">
        <f>IF(VLOOKUP($A266,'FE - Flux 2 - UBL'!$A266:$T1141,20,FALSE)=0,"",VLOOKUP($A266,'FE - Flux 2 - UBL'!$A266:$T1141,20,FALSE))</f>
        <v/>
      </c>
    </row>
    <row r="267" spans="1:18" ht="33" customHeight="1">
      <c r="A267" s="97" t="s">
        <v>1145</v>
      </c>
      <c r="B267" s="91" t="str">
        <f>VLOOKUP(A267,'FE - Flux 2 - UBL'!A267:D947,4,FALSE)</f>
        <v> 0..1</v>
      </c>
      <c r="C267" s="26"/>
      <c r="D267" s="99" t="s">
        <v>1146</v>
      </c>
      <c r="E267" s="99"/>
      <c r="F267" s="133"/>
      <c r="G267" s="291" t="s">
        <v>2042</v>
      </c>
      <c r="H267" s="292"/>
      <c r="I267" s="93" t="str">
        <f>IF(VLOOKUP($A267,'FE - Flux 2 - UBL'!$A267:$R1142,11,FALSE)=0,"",VLOOKUP($A267,'FE - Flux 2 - UBL'!$A267:$R1142,11,FALSE))</f>
        <v> TEXT</v>
      </c>
      <c r="J267" s="93">
        <f>IF(VLOOKUP($A267,'FE - Flux 2 - UBL'!$A267:$R1142,12,FALSE)=0,"",VLOOKUP($A267,'FE - Flux 2 - UBL'!$A267:$R1142,12,FALSE))</f>
        <v>255</v>
      </c>
      <c r="K267" s="91" t="str">
        <f>IF(VLOOKUP($A267,'FE - Flux 2 - UBL'!$A267:$R1142,13,FALSE)=0,"",VLOOKUP($A267,'FE - Flux 2 - UBL'!$A267:$R1142,13,FALSE))</f>
        <v/>
      </c>
      <c r="L267" s="93" t="str">
        <f>IF(VLOOKUP($A267,'FE - Flux 2 - UBL'!$A267:$R1142,14,FALSE)=0,"",VLOOKUP($A267,'FE - Flux 2 - UBL'!$A267:$R1142,14,FALSE))</f>
        <v/>
      </c>
      <c r="M267" s="108" t="str">
        <f>IF(VLOOKUP($A267,'FE - Flux 2 - UBL'!$A267:$R1142,15,FALSE)=0,"",VLOOKUP($A267,'FE - Flux 2 - UBL'!$A267:$R1142,15,FALSE))</f>
        <v> Subdivision of a country.</v>
      </c>
      <c r="N267" s="92" t="str">
        <f>IF(VLOOKUP($A267,'FE - Flux 2 - UBL'!$A267:$R1142,16,FALSE)=0,"",VLOOKUP($A267,'FE - Flux 2 - UBL'!$A267:$R1142,16,FALSE))</f>
        <v> Example: region, county, state, province, etc.</v>
      </c>
      <c r="O267" s="91" t="str">
        <f>IF(VLOOKUP($A267,'FE - Flux 2 - UBL'!$A267:$T1142,17,FALSE)=0,"",VLOOKUP($A267,'FE - Flux 2 - UBL'!$A267:$T1142,17,FALSE))</f>
        <v/>
      </c>
      <c r="P267" s="91" t="str">
        <f>IF(VLOOKUP($A267,'FE - Flux 2 - UBL'!$A267:$T1142,18,FALSE)=0,"",VLOOKUP($A267,'FE - Flux 2 - UBL'!$A267:$T1142,18,FALSE))</f>
        <v/>
      </c>
      <c r="Q267" s="91" t="str">
        <f>IF(VLOOKUP($A267,'FE - Flux 2 - UBL'!$A267:$T1142,19,FALSE)=0,"",VLOOKUP($A267,'FE - Flux 2 - UBL'!$A267:$T1142,19,FALSE))</f>
        <v/>
      </c>
      <c r="R267" s="95" t="str">
        <f>IF(VLOOKUP($A267,'FE - Flux 2 - UBL'!$A267:$T1142,20,FALSE)=0,"",VLOOKUP($A267,'FE - Flux 2 - UBL'!$A267:$T1142,20,FALSE))</f>
        <v/>
      </c>
    </row>
    <row r="268" spans="1:18" ht="42">
      <c r="A268" s="97" t="s">
        <v>1148</v>
      </c>
      <c r="B268" s="91" t="str">
        <f>VLOOKUP(A268,'FE - Flux 2 - UBL'!A268:D948,4,FALSE)</f>
        <v> 1..1</v>
      </c>
      <c r="C268" s="26"/>
      <c r="D268" s="99" t="s">
        <v>941</v>
      </c>
      <c r="E268" s="99"/>
      <c r="F268" s="133"/>
      <c r="G268" s="291" t="s">
        <v>2043</v>
      </c>
      <c r="H268" s="292"/>
      <c r="I268" s="93" t="str">
        <f>IF(VLOOKUP($A268,'FE - Flux 2 - UBL'!$A268:$R1143,11,FALSE)=0,"",VLOOKUP($A268,'FE - Flux 2 - UBL'!$A268:$R1143,11,FALSE))</f>
        <v> CODED</v>
      </c>
      <c r="J268" s="93">
        <f>IF(VLOOKUP($A268,'FE - Flux 2 - UBL'!$A268:$R1143,12,FALSE)=0,"",VLOOKUP($A268,'FE - Flux 2 - UBL'!$A268:$R1143,12,FALSE))</f>
        <v>2</v>
      </c>
      <c r="K268" s="91" t="str">
        <f>IF(VLOOKUP($A268,'FE - Flux 2 - UBL'!$A268:$R1143,13,FALSE)=0,"",VLOOKUP($A268,'FE - Flux 2 - UBL'!$A268:$R1143,13,FALSE))</f>
        <v> ISO 3166</v>
      </c>
      <c r="L268" s="93" t="str">
        <f>IF(VLOOKUP($A268,'FE - Flux 2 - UBL'!$A268:$R1143,14,FALSE)=0,"",VLOOKUP($A268,'FE - Flux 2 - UBL'!$A268:$R1143,14,FALSE))</f>
        <v/>
      </c>
      <c r="M268" s="108" t="str">
        <f>IF(VLOOKUP($A268,'FE - Flux 2 - UBL'!$A268:$R1143,15,FALSE)=0,"",VLOOKUP($A268,'FE - Flux 2 - UBL'!$A268:$R1143,15,FALSE))</f>
        <v> Country identification code.</v>
      </c>
      <c r="N268" s="92" t="str">
        <f>IF(VLOOKUP($A268,'FE - Flux 2 - UBL'!$A268:$R1143,16,FALSE)=0,"",VLOOKUP($A268,'FE - Flux 2 - UBL'!$A268:$R1143,16,FALSE))</f>
        <v>Valid country lists are registered with the Maintenance Agency for ISO 3166-1 “Codes for the representation of country names and their subdivisions”. It is recommended to use alpha-2 representation.</v>
      </c>
      <c r="O268" s="91" t="str">
        <f>IF(VLOOKUP($A268,'FE - Flux 2 - UBL'!$A268:$T1143,17,FALSE)=0,"",VLOOKUP($A268,'FE - Flux 2 - UBL'!$A268:$T1143,17,FALSE))</f>
        <v> G2.01 G6.08</v>
      </c>
      <c r="P268" s="91" t="str">
        <f>IF(VLOOKUP($A268,'FE - Flux 2 - UBL'!$A268:$T1143,18,FALSE)=0,"",VLOOKUP($A268,'FE - Flux 2 - UBL'!$A268:$T1143,18,FALSE))</f>
        <v/>
      </c>
      <c r="Q268" s="91" t="str">
        <f>IF(VLOOKUP($A268,'FE - Flux 2 - UBL'!$A268:$T1143,19,FALSE)=0,"",VLOOKUP($A268,'FE - Flux 2 - UBL'!$A268:$T1143,19,FALSE))</f>
        <v> BR-57</v>
      </c>
      <c r="R268" s="95" t="str">
        <f>IF(VLOOKUP($A268,'FE - Flux 2 - UBL'!$A268:$T1143,20,FALSE)=0,"",VLOOKUP($A268,'FE - Flux 2 - UBL'!$A268:$T1143,20,FALSE))</f>
        <v/>
      </c>
    </row>
    <row r="269" spans="1:18" ht="28.5" customHeight="1">
      <c r="A269" s="89" t="s">
        <v>1151</v>
      </c>
      <c r="B269" s="91" t="str">
        <f>VLOOKUP(A269,'FE - Flux 2 - UBL'!A269:D949,4,FALSE)</f>
        <v> 0..1</v>
      </c>
      <c r="C269" s="23" t="s">
        <v>1152</v>
      </c>
      <c r="D269" s="209"/>
      <c r="E269" s="209"/>
      <c r="F269" s="209"/>
      <c r="G269" s="291" t="s">
        <v>2044</v>
      </c>
      <c r="H269" s="292"/>
      <c r="I269" s="93" t="str">
        <f>IF(VLOOKUP($A269,'FE - Flux 2 - UBL'!$A269:$R1144,11,FALSE)=0,"",VLOOKUP($A269,'FE - Flux 2 - UBL'!$A269:$R1144,11,FALSE))</f>
        <v/>
      </c>
      <c r="J269" s="93" t="str">
        <f>IF(VLOOKUP($A269,'FE - Flux 2 - UBL'!$A269:$R1144,12,FALSE)=0,"",VLOOKUP($A269,'FE - Flux 2 - UBL'!$A269:$R1144,12,FALSE))</f>
        <v/>
      </c>
      <c r="K269" s="91" t="str">
        <f>IF(VLOOKUP($A269,'FE - Flux 2 - UBL'!$A269:$R1144,13,FALSE)=0,"",VLOOKUP($A269,'FE - Flux 2 - UBL'!$A269:$R1144,13,FALSE))</f>
        <v/>
      </c>
      <c r="L269" s="93" t="str">
        <f>IF(VLOOKUP($A269,'FE - Flux 2 - UBL'!$A269:$R1144,14,FALSE)=0,"",VLOOKUP($A269,'FE - Flux 2 - UBL'!$A269:$R1144,14,FALSE))</f>
        <v/>
      </c>
      <c r="M269" s="108" t="str">
        <f>IF(VLOOKUP($A269,'FE - Flux 2 - UBL'!$A269:$R1144,15,FALSE)=0,"",VLOOKUP($A269,'FE - Flux 2 - UBL'!$A269:$R1144,15,FALSE))</f>
        <v> A group of business terms providing payment information.</v>
      </c>
      <c r="N269" s="92" t="str">
        <f>IF(VLOOKUP($A269,'FE - Flux 2 - UBL'!$A269:$R1144,16,FALSE)=0,"",VLOOKUP($A269,'FE - Flux 2 - UBL'!$A269:$R1144,16,FALSE))</f>
        <v/>
      </c>
      <c r="O269" s="91" t="str">
        <f>IF(VLOOKUP($A269,'FE - Flux 2 - UBL'!$A269:$T1144,17,FALSE)=0,"",VLOOKUP($A269,'FE - Flux 2 - UBL'!$A269:$T1144,17,FALSE))</f>
        <v/>
      </c>
      <c r="P269" s="91" t="str">
        <f>IF(VLOOKUP($A269,'FE - Flux 2 - UBL'!$A269:$T1144,18,FALSE)=0,"",VLOOKUP($A269,'FE - Flux 2 - UBL'!$A269:$T1144,18,FALSE))</f>
        <v/>
      </c>
      <c r="Q269" s="91" t="str">
        <f>IF(VLOOKUP($A269,'FE - Flux 2 - UBL'!$A269:$T1144,19,FALSE)=0,"",VLOOKUP($A269,'FE - Flux 2 - UBL'!$A269:$T1144,19,FALSE))</f>
        <v/>
      </c>
      <c r="R269" s="95" t="str">
        <f>IF(VLOOKUP($A269,'FE - Flux 2 - UBL'!$A269:$T1144,20,FALSE)=0,"",VLOOKUP($A269,'FE - Flux 2 - UBL'!$A269:$T1144,20,FALSE))</f>
        <v/>
      </c>
    </row>
    <row r="270" spans="1:18" ht="168">
      <c r="A270" s="97" t="s">
        <v>1155</v>
      </c>
      <c r="B270" s="91" t="str">
        <f>VLOOKUP(A270,'FE - Flux 2 - UBL'!A270:D950,4,FALSE)</f>
        <v> 1..1</v>
      </c>
      <c r="C270" s="26"/>
      <c r="D270" s="99" t="s">
        <v>1156</v>
      </c>
      <c r="E270" s="133"/>
      <c r="F270" s="133"/>
      <c r="G270" s="291" t="s">
        <v>2045</v>
      </c>
      <c r="H270" s="292"/>
      <c r="I270" s="93" t="str">
        <f>IF(VLOOKUP($A270,'FE - Flux 2 - UBL'!$A270:$R1145,11,FALSE)=0,"",VLOOKUP($A270,'FE - Flux 2 - UBL'!$A270:$R1145,11,FALSE))</f>
        <v> CODED</v>
      </c>
      <c r="J270" s="93">
        <f>IF(VLOOKUP($A270,'FE - Flux 2 - UBL'!$A270:$R1145,12,FALSE)=0,"",VLOOKUP($A270,'FE - Flux 2 - UBL'!$A270:$R1145,12,FALSE))</f>
        <v>3</v>
      </c>
      <c r="K270" s="91" t="str">
        <f>IF(VLOOKUP($A270,'FE - Flux 2 - UBL'!$A270:$R1145,13,FALSE)=0,"",VLOOKUP($A270,'FE - Flux 2 - UBL'!$A270:$R1145,13,FALSE))</f>
        <v> UNTDID 4461</v>
      </c>
      <c r="L270" s="93" t="str">
        <f>IF(VLOOKUP($A270,'FE - Flux 2 - UBL'!$A270:$R1145,14,FALSE)=0,"",VLOOKUP($A270,'FE - Flux 2 - UBL'!$A270:$R1145,14,FALSE))</f>
        <v/>
      </c>
      <c r="M270" s="108" t="str">
        <f>IF(VLOOKUP($A270,'FE - Flux 2 - UBL'!$A270:$R1145,15,FALSE)=0,"",VLOOKUP($A270,'FE - Flux 2 - UBL'!$A270:$R1145,15,FALSE))</f>
        <v> Code indicating the method by which a payment must be or has been made.</v>
      </c>
      <c r="N270" s="92" t="str">
        <f>IF(VLOOKUP($A270,'FE - Flux 2 - UBL'!$A270:$R1145,16,FALSE)=0,"",VLOOKUP($A270,'FE - Flux 2 - UBL'!$A270:$R1145,16,FALSE))</f>
        <v> The following entries from the UNTDID 4461 code list [6] can be used: - Standing instructions - SEPA transfer - SEPA direct debit - Local transfer - Non-SEPA international transfer - Local direct debit - Check - Cash - Account transfer on the books of the same payment service provider - No payment (add to balance) - Payment card</v>
      </c>
      <c r="O270" s="91" t="str">
        <f>IF(VLOOKUP($A270,'FE - Flux 2 - UBL'!$A270:$T1145,17,FALSE)=0,"",VLOOKUP($A270,'FE - Flux 2 - UBL'!$A270:$T1145,17,FALSE))</f>
        <v/>
      </c>
      <c r="P270" s="91" t="str">
        <f>IF(VLOOKUP($A270,'FE - Flux 2 - UBL'!$A270:$T1145,18,FALSE)=0,"",VLOOKUP($A270,'FE - Flux 2 - UBL'!$A270:$T1145,18,FALSE))</f>
        <v/>
      </c>
      <c r="Q270" s="91" t="str">
        <f>IF(VLOOKUP($A270,'FE - Flux 2 - UBL'!$A270:$T1145,19,FALSE)=0,"",VLOOKUP($A270,'FE - Flux 2 - UBL'!$A270:$T1145,19,FALSE))</f>
        <v> BR-49</v>
      </c>
      <c r="R270" s="95" t="str">
        <f>IF(VLOOKUP($A270,'FE - Flux 2 - UBL'!$A270:$T1145,20,FALSE)=0,"",VLOOKUP($A270,'FE - Flux 2 - UBL'!$A270:$T1145,20,FALSE))</f>
        <v/>
      </c>
    </row>
    <row r="271" spans="1:18" ht="34.5" customHeight="1">
      <c r="A271" s="97" t="s">
        <v>1162</v>
      </c>
      <c r="B271" s="91" t="str">
        <f>VLOOKUP(A271,'FE - Flux 2 - UBL'!A271:D951,4,FALSE)</f>
        <v> 0..1</v>
      </c>
      <c r="C271" s="26"/>
      <c r="D271" s="99" t="s">
        <v>1163</v>
      </c>
      <c r="E271" s="133"/>
      <c r="F271" s="133"/>
      <c r="G271" s="291" t="s">
        <v>2046</v>
      </c>
      <c r="H271" s="292"/>
      <c r="I271" s="93" t="str">
        <f>IF(VLOOKUP($A271,'FE - Flux 2 - UBL'!$A271:$R1146,11,FALSE)=0,"",VLOOKUP($A271,'FE - Flux 2 - UBL'!$A271:$R1146,11,FALSE))</f>
        <v>TEXT</v>
      </c>
      <c r="J271" s="93">
        <f>IF(VLOOKUP($A271,'FE - Flux 2 - UBL'!$A271:$R1146,12,FALSE)=0,"",VLOOKUP($A271,'FE - Flux 2 - UBL'!$A271:$R1146,12,FALSE))</f>
        <v>100</v>
      </c>
      <c r="K271" s="91" t="str">
        <f>IF(VLOOKUP($A271,'FE - Flux 2 - UBL'!$A271:$R1146,13,FALSE)=0,"",VLOOKUP($A271,'FE - Flux 2 - UBL'!$A271:$R1146,13,FALSE))</f>
        <v/>
      </c>
      <c r="L271" s="93" t="str">
        <f>IF(VLOOKUP($A271,'FE - Flux 2 - UBL'!$A271:$R1146,14,FALSE)=0,"",VLOOKUP($A271,'FE - Flux 2 - UBL'!$A271:$R1146,14,FALSE))</f>
        <v/>
      </c>
      <c r="M271" s="108" t="str">
        <f>IF(VLOOKUP($A271,'FE - Flux 2 - UBL'!$A271:$R1146,15,FALSE)=0,"",VLOOKUP($A271,'FE - Flux 2 - UBL'!$A271:$R1146,15,FALSE))</f>
        <v> Text indicating the method by which a payment must be or has been made.</v>
      </c>
      <c r="N271" s="92" t="str">
        <f>IF(VLOOKUP($A271,'FE - Flux 2 - UBL'!$A271:$R1146,16,FALSE)=0,"",VLOOKUP($A271,'FE - Flux 2 - UBL'!$A271:$R1146,16,FALSE))</f>
        <v> Example: cash, credit card, etc.</v>
      </c>
      <c r="O271" s="91" t="str">
        <f>IF(VLOOKUP($A271,'FE - Flux 2 - UBL'!$A271:$T1146,17,FALSE)=0,"",VLOOKUP($A271,'FE - Flux 2 - UBL'!$A271:$T1146,17,FALSE))</f>
        <v/>
      </c>
      <c r="P271" s="91" t="str">
        <f>IF(VLOOKUP($A271,'FE - Flux 2 - UBL'!$A271:$T1146,18,FALSE)=0,"",VLOOKUP($A271,'FE - Flux 2 - UBL'!$A271:$T1146,18,FALSE))</f>
        <v/>
      </c>
      <c r="Q271" s="91" t="str">
        <f>IF(VLOOKUP($A271,'FE - Flux 2 - UBL'!$A271:$T1146,19,FALSE)=0,"",VLOOKUP($A271,'FE - Flux 2 - UBL'!$A271:$T1146,19,FALSE))</f>
        <v/>
      </c>
      <c r="R271" s="95" t="str">
        <f>IF(VLOOKUP($A271,'FE - Flux 2 - UBL'!$A271:$T1146,20,FALSE)=0,"",VLOOKUP($A271,'FE - Flux 2 - UBL'!$A271:$T1146,20,FALSE))</f>
        <v/>
      </c>
    </row>
    <row r="272" spans="1:18" ht="70">
      <c r="A272" s="97" t="s">
        <v>1167</v>
      </c>
      <c r="B272" s="91" t="str">
        <f>VLOOKUP(A272,'FE - Flux 2 - UBL'!A272:D952,4,FALSE)</f>
        <v> 0..1</v>
      </c>
      <c r="C272" s="26"/>
      <c r="D272" s="99" t="s">
        <v>1168</v>
      </c>
      <c r="E272" s="133"/>
      <c r="F272" s="133"/>
      <c r="G272" s="291" t="s">
        <v>2047</v>
      </c>
      <c r="H272" s="292"/>
      <c r="I272" s="93" t="str">
        <f>IF(VLOOKUP($A272,'FE - Flux 2 - UBL'!$A272:$R1147,11,FALSE)=0,"",VLOOKUP($A272,'FE - Flux 2 - UBL'!$A272:$R1147,11,FALSE))</f>
        <v> TEXT</v>
      </c>
      <c r="J272" s="93">
        <f>IF(VLOOKUP($A272,'FE - Flux 2 - UBL'!$A272:$R1147,12,FALSE)=0,"",VLOOKUP($A272,'FE - Flux 2 - UBL'!$A272:$R1147,12,FALSE))</f>
        <v>100</v>
      </c>
      <c r="K272" s="91" t="str">
        <f>IF(VLOOKUP($A272,'FE - Flux 2 - UBL'!$A272:$R1147,13,FALSE)=0,"",VLOOKUP($A272,'FE - Flux 2 - UBL'!$A272:$R1147,13,FALSE))</f>
        <v/>
      </c>
      <c r="L272" s="93" t="str">
        <f>IF(VLOOKUP($A272,'FE - Flux 2 - UBL'!$A272:$R1147,14,FALSE)=0,"",VLOOKUP($A272,'FE - Flux 2 - UBL'!$A272:$R1147,14,FALSE))</f>
        <v/>
      </c>
      <c r="M272" s="108" t="str">
        <f>IF(VLOOKUP($A272,'FE - Flux 2 - UBL'!$A272:$R1147,15,FALSE)=0,"",VLOOKUP($A272,'FE - Flux 2 - UBL'!$A272:$R1147,15,FALSE))</f>
        <v> Textual value used to establish a link between the payment and the Invoice, issued by the Seller.</v>
      </c>
      <c r="N272" s="92" t="str">
        <f>IF(VLOOKUP($A272,'FE - Flux 2 - UBL'!$A272:$R1147,16,FALSE)=0,"",VLOOKUP($A272,'FE - Flux 2 - UBL'!$A272:$R1147,16,FALSE))</f>
        <v> The reference helps the Seller to assign an incoming payment to the relevant payment process. When a payment reference (for example, an operation number) is specified, the receiving system should indicate this reference when making payment. In a banking transaction, this reference is reminded to the Seller in the “discount note” area.</v>
      </c>
      <c r="O272" s="91" t="str">
        <f>IF(VLOOKUP($A272,'FE - Flux 2 - UBL'!$A272:$T1147,17,FALSE)=0,"",VLOOKUP($A272,'FE - Flux 2 - UBL'!$A272:$T1147,17,FALSE))</f>
        <v/>
      </c>
      <c r="P272" s="91" t="str">
        <f>IF(VLOOKUP($A272,'FE - Flux 2 - UBL'!$A272:$T1147,18,FALSE)=0,"",VLOOKUP($A272,'FE - Flux 2 - UBL'!$A272:$T1147,18,FALSE))</f>
        <v/>
      </c>
      <c r="Q272" s="91" t="str">
        <f>IF(VLOOKUP($A272,'FE - Flux 2 - UBL'!$A272:$T1147,19,FALSE)=0,"",VLOOKUP($A272,'FE - Flux 2 - UBL'!$A272:$T1147,19,FALSE))</f>
        <v/>
      </c>
      <c r="R272" s="95" t="str">
        <f>IF(VLOOKUP($A272,'FE - Flux 2 - UBL'!$A272:$T1147,20,FALSE)=0,"",VLOOKUP($A272,'FE - Flux 2 - UBL'!$A272:$T1147,20,FALSE))</f>
        <v/>
      </c>
    </row>
    <row r="273" spans="1:18" ht="38.25" customHeight="1">
      <c r="A273" s="97" t="s">
        <v>1172</v>
      </c>
      <c r="B273" s="91" t="str">
        <f>VLOOKUP(A273,'FE - Flux 2 - UBL'!A273:D953,4,FALSE)</f>
        <v> 0..n</v>
      </c>
      <c r="C273" s="26"/>
      <c r="D273" s="137" t="s">
        <v>1173</v>
      </c>
      <c r="E273" s="133"/>
      <c r="F273" s="133"/>
      <c r="G273" s="291" t="s">
        <v>2048</v>
      </c>
      <c r="H273" s="292"/>
      <c r="I273" s="93" t="str">
        <f>IF(VLOOKUP($A273,'FE - Flux 2 - UBL'!$A273:$R1148,11,FALSE)=0,"",VLOOKUP($A273,'FE - Flux 2 - UBL'!$A273:$R1148,11,FALSE))</f>
        <v/>
      </c>
      <c r="J273" s="93" t="str">
        <f>IF(VLOOKUP($A273,'FE - Flux 2 - UBL'!$A273:$R1148,12,FALSE)=0,"",VLOOKUP($A273,'FE - Flux 2 - UBL'!$A273:$R1148,12,FALSE))</f>
        <v/>
      </c>
      <c r="K273" s="91" t="str">
        <f>IF(VLOOKUP($A273,'FE - Flux 2 - UBL'!$A273:$R1148,13,FALSE)=0,"",VLOOKUP($A273,'FE - Flux 2 - UBL'!$A273:$R1148,13,FALSE))</f>
        <v/>
      </c>
      <c r="L273" s="93" t="str">
        <f>IF(VLOOKUP($A273,'FE - Flux 2 - UBL'!$A273:$R1148,14,FALSE)=0,"",VLOOKUP($A273,'FE - Flux 2 - UBL'!$A273:$R1148,14,FALSE))</f>
        <v/>
      </c>
      <c r="M273" s="108" t="str">
        <f>IF(VLOOKUP($A273,'FE - Flux 2 - UBL'!$A273:$R1148,15,FALSE)=0,"",VLOOKUP($A273,'FE - Flux 2 - UBL'!$A273:$R1148,15,FALSE))</f>
        <v> Group of business terms providing information on payment by transfer.</v>
      </c>
      <c r="N273" s="92" t="str">
        <f>IF(VLOOKUP($A273,'FE - Flux 2 - UBL'!$A273:$R1148,16,FALSE)=0,"",VLOOKUP($A273,'FE - Flux 2 - UBL'!$A273:$R1148,16,FALSE))</f>
        <v/>
      </c>
      <c r="O273" s="91" t="str">
        <f>IF(VLOOKUP($A273,'FE - Flux 2 - UBL'!$A273:$T1148,17,FALSE)=0,"",VLOOKUP($A273,'FE - Flux 2 - UBL'!$A273:$T1148,17,FALSE))</f>
        <v/>
      </c>
      <c r="P273" s="91" t="str">
        <f>IF(VLOOKUP($A273,'FE - Flux 2 - UBL'!$A273:$T1148,18,FALSE)=0,"",VLOOKUP($A273,'FE - Flux 2 - UBL'!$A273:$T1148,18,FALSE))</f>
        <v/>
      </c>
      <c r="Q273" s="91" t="str">
        <f>IF(VLOOKUP($A273,'FE - Flux 2 - UBL'!$A273:$T1148,19,FALSE)=0,"",VLOOKUP($A273,'FE - Flux 2 - UBL'!$A273:$T1148,19,FALSE))</f>
        <v/>
      </c>
      <c r="R273" s="95" t="str">
        <f>IF(VLOOKUP($A273,'FE - Flux 2 - UBL'!$A273:$T1148,20,FALSE)=0,"",VLOOKUP($A273,'FE - Flux 2 - UBL'!$A273:$T1148,20,FALSE))</f>
        <v/>
      </c>
    </row>
    <row r="274" spans="1:18" ht="38.25" customHeight="1">
      <c r="A274" s="109" t="s">
        <v>1176</v>
      </c>
      <c r="B274" s="91" t="str">
        <f>VLOOKUP(A274,'FE - Flux 2 - UBL'!A274:D954,4,FALSE)</f>
        <v> 1..1</v>
      </c>
      <c r="C274" s="26"/>
      <c r="D274" s="30"/>
      <c r="E274" s="103" t="s">
        <v>1177</v>
      </c>
      <c r="F274" s="207"/>
      <c r="G274" s="291" t="s">
        <v>2049</v>
      </c>
      <c r="H274" s="292"/>
      <c r="I274" s="93" t="str">
        <f>IF(VLOOKUP($A274,'FE - Flux 2 - UBL'!$A274:$R1149,11,FALSE)=0,"",VLOOKUP($A274,'FE - Flux 2 - UBL'!$A274:$R1149,11,FALSE))</f>
        <v> IDENTIFIER</v>
      </c>
      <c r="J274" s="93">
        <f>IF(VLOOKUP($A274,'FE - Flux 2 - UBL'!$A274:$R1149,12,FALSE)=0,"",VLOOKUP($A274,'FE - Flux 2 - UBL'!$A274:$R1149,12,FALSE))</f>
        <v>50</v>
      </c>
      <c r="K274" s="91" t="str">
        <f>IF(VLOOKUP($A274,'FE - Flux 2 - UBL'!$A274:$R1149,13,FALSE)=0,"",VLOOKUP($A274,'FE - Flux 2 - UBL'!$A274:$R1149,13,FALSE))</f>
        <v/>
      </c>
      <c r="L274" s="93" t="str">
        <f>IF(VLOOKUP($A274,'FE - Flux 2 - UBL'!$A274:$R1149,14,FALSE)=0,"",VLOOKUP($A274,'FE - Flux 2 - UBL'!$A274:$R1149,14,FALSE))</f>
        <v/>
      </c>
      <c r="M274" s="108" t="str">
        <f>IF(VLOOKUP($A274,'FE - Flux 2 - UBL'!$A274:$R1149,15,FALSE)=0,"",VLOOKUP($A274,'FE - Flux 2 - UBL'!$A274:$R1149,15,FALSE))</f>
        <v>Unique identifier of the bank account, domiciled in a financial institution, to which the payment should be made.</v>
      </c>
      <c r="N274" s="92" t="str">
        <f>IF(VLOOKUP($A274,'FE - Flux 2 - UBL'!$A274:$R1149,16,FALSE)=0,"",VLOOKUP($A274,'FE - Flux 2 - UBL'!$A274:$R1149,16,FALSE))</f>
        <v> Example: IBAN or national account number.</v>
      </c>
      <c r="O274" s="91" t="str">
        <f>IF(VLOOKUP($A274,'FE - Flux 2 - UBL'!$A274:$T1149,17,FALSE)=0,"",VLOOKUP($A274,'FE - Flux 2 - UBL'!$A274:$T1149,17,FALSE))</f>
        <v> G1.21</v>
      </c>
      <c r="P274" s="91" t="str">
        <f>IF(VLOOKUP($A274,'FE - Flux 2 - UBL'!$A274:$T1149,18,FALSE)=0,"",VLOOKUP($A274,'FE - Flux 2 - UBL'!$A274:$T1149,18,FALSE))</f>
        <v/>
      </c>
      <c r="Q274" s="91" t="str">
        <f>IF(VLOOKUP($A274,'FE - Flux 2 - UBL'!$A274:$T1149,19,FALSE)=0,"",VLOOKUP($A274,'FE - Flux 2 - UBL'!$A274:$T1149,19,FALSE))</f>
        <v> BR-50 BR-61</v>
      </c>
      <c r="R274" s="95" t="str">
        <f>IF(VLOOKUP($A274,'FE - Flux 2 - UBL'!$A274:$T1149,20,FALSE)=0,"",VLOOKUP($A274,'FE - Flux 2 - UBL'!$A274:$T1149,20,FALSE))</f>
        <v/>
      </c>
    </row>
    <row r="275" spans="1:18" ht="38.25" customHeight="1">
      <c r="A275" s="109" t="s">
        <v>1183</v>
      </c>
      <c r="B275" s="91" t="str">
        <f>VLOOKUP(A275,'FE - Flux 2 - UBL'!A275:D955,4,FALSE)</f>
        <v> 0..1</v>
      </c>
      <c r="C275" s="26"/>
      <c r="D275" s="30"/>
      <c r="E275" s="103" t="s">
        <v>1184</v>
      </c>
      <c r="F275" s="207"/>
      <c r="G275" s="291" t="s">
        <v>2050</v>
      </c>
      <c r="H275" s="292"/>
      <c r="I275" s="93" t="str">
        <f>IF(VLOOKUP($A275,'FE - Flux 2 - UBL'!$A275:$R1150,11,FALSE)=0,"",VLOOKUP($A275,'FE - Flux 2 - UBL'!$A275:$R1150,11,FALSE))</f>
        <v> TEXT</v>
      </c>
      <c r="J275" s="93">
        <f>IF(VLOOKUP($A275,'FE - Flux 2 - UBL'!$A275:$R1150,12,FALSE)=0,"",VLOOKUP($A275,'FE - Flux 2 - UBL'!$A275:$R1150,12,FALSE))</f>
        <v>100</v>
      </c>
      <c r="K275" s="91" t="str">
        <f>IF(VLOOKUP($A275,'FE - Flux 2 - UBL'!$A275:$R1150,13,FALSE)=0,"",VLOOKUP($A275,'FE - Flux 2 - UBL'!$A275:$R1150,13,FALSE))</f>
        <v/>
      </c>
      <c r="L275" s="93" t="str">
        <f>IF(VLOOKUP($A275,'FE - Flux 2 - UBL'!$A275:$R1150,14,FALSE)=0,"",VLOOKUP($A275,'FE - Flux 2 - UBL'!$A275:$R1150,14,FALSE))</f>
        <v/>
      </c>
      <c r="M275" s="108" t="str">
        <f>IF(VLOOKUP($A275,'FE - Flux 2 - UBL'!$A275:$R1150,15,FALSE)=0,"",VLOOKUP($A275,'FE - Flux 2 - UBL'!$A275:$R1150,15,FALSE))</f>
        <v> Name of a bank account, domiciled in a financial institution, into which the payment should be made.</v>
      </c>
      <c r="N275" s="92" t="str">
        <f>IF(VLOOKUP($A275,'FE - Flux 2 - UBL'!$A275:$R1150,16,FALSE)=0,"",VLOOKUP($A275,'FE - Flux 2 - UBL'!$A275:$R1150,16,FALSE))</f>
        <v/>
      </c>
      <c r="O275" s="91" t="str">
        <f>IF(VLOOKUP($A275,'FE - Flux 2 - UBL'!$A275:$T1150,17,FALSE)=0,"",VLOOKUP($A275,'FE - Flux 2 - UBL'!$A275:$T1150,17,FALSE))</f>
        <v/>
      </c>
      <c r="P275" s="91" t="str">
        <f>IF(VLOOKUP($A275,'FE - Flux 2 - UBL'!$A275:$T1150,18,FALSE)=0,"",VLOOKUP($A275,'FE - Flux 2 - UBL'!$A275:$T1150,18,FALSE))</f>
        <v/>
      </c>
      <c r="Q275" s="91" t="str">
        <f>IF(VLOOKUP($A275,'FE - Flux 2 - UBL'!$A275:$T1150,19,FALSE)=0,"",VLOOKUP($A275,'FE - Flux 2 - UBL'!$A275:$T1150,19,FALSE))</f>
        <v/>
      </c>
      <c r="R275" s="95" t="str">
        <f>IF(VLOOKUP($A275,'FE - Flux 2 - UBL'!$A275:$T1150,20,FALSE)=0,"",VLOOKUP($A275,'FE - Flux 2 - UBL'!$A275:$T1150,20,FALSE))</f>
        <v/>
      </c>
    </row>
    <row r="276" spans="1:18" ht="28">
      <c r="A276" s="109" t="s">
        <v>1187</v>
      </c>
      <c r="B276" s="91" t="str">
        <f>VLOOKUP(A276,'FE - Flux 2 - UBL'!A276:D956,4,FALSE)</f>
        <v> 0..1</v>
      </c>
      <c r="C276" s="26"/>
      <c r="D276" s="49"/>
      <c r="E276" s="103" t="s">
        <v>1188</v>
      </c>
      <c r="F276" s="207"/>
      <c r="G276" s="291" t="s">
        <v>2051</v>
      </c>
      <c r="H276" s="292"/>
      <c r="I276" s="93" t="str">
        <f>IF(VLOOKUP($A276,'FE - Flux 2 - UBL'!$A276:$R1151,11,FALSE)=0,"",VLOOKUP($A276,'FE - Flux 2 - UBL'!$A276:$R1151,11,FALSE))</f>
        <v> IDENTIFIER</v>
      </c>
      <c r="J276" s="93">
        <f>IF(VLOOKUP($A276,'FE - Flux 2 - UBL'!$A276:$R1151,12,FALSE)=0,"",VLOOKUP($A276,'FE - Flux 2 - UBL'!$A276:$R1151,12,FALSE))</f>
        <v>12</v>
      </c>
      <c r="K276" s="91" t="str">
        <f>IF(VLOOKUP($A276,'FE - Flux 2 - UBL'!$A276:$R1151,13,FALSE)=0,"",VLOOKUP($A276,'FE - Flux 2 - UBL'!$A276:$R1151,13,FALSE))</f>
        <v/>
      </c>
      <c r="L276" s="93" t="str">
        <f>IF(VLOOKUP($A276,'FE - Flux 2 - UBL'!$A276:$R1151,14,FALSE)=0,"",VLOOKUP($A276,'FE - Flux 2 - UBL'!$A276:$R1151,14,FALSE))</f>
        <v/>
      </c>
      <c r="M276" s="108" t="str">
        <f>IF(VLOOKUP($A276,'FE - Flux 2 - UBL'!$A276:$R1151,15,FALSE)=0,"",VLOOKUP($A276,'FE - Flux 2 - UBL'!$A276:$R1151,15,FALSE))</f>
        <v> Identifier of the financial institution in which a bank account is domiciled.</v>
      </c>
      <c r="N276" s="92" t="str">
        <f>IF(VLOOKUP($A276,'FE - Flux 2 - UBL'!$A276:$R1151,16,FALSE)=0,"",VLOOKUP($A276,'FE - Flux 2 - UBL'!$A276:$R1151,16,FALSE))</f>
        <v> Example: BIC or NCC code.</v>
      </c>
      <c r="O276" s="91" t="str">
        <f>IF(VLOOKUP($A276,'FE - Flux 2 - UBL'!$A276:$T1151,17,FALSE)=0,"",VLOOKUP($A276,'FE - Flux 2 - UBL'!$A276:$T1151,17,FALSE))</f>
        <v> G1.20 G1.21</v>
      </c>
      <c r="P276" s="91" t="str">
        <f>IF(VLOOKUP($A276,'FE - Flux 2 - UBL'!$A276:$T1151,18,FALSE)=0,"",VLOOKUP($A276,'FE - Flux 2 - UBL'!$A276:$T1151,18,FALSE))</f>
        <v/>
      </c>
      <c r="Q276" s="91" t="str">
        <f>IF(VLOOKUP($A276,'FE - Flux 2 - UBL'!$A276:$T1151,19,FALSE)=0,"",VLOOKUP($A276,'FE - Flux 2 - UBL'!$A276:$T1151,19,FALSE))</f>
        <v/>
      </c>
      <c r="R276" s="95" t="str">
        <f>IF(VLOOKUP($A276,'FE - Flux 2 - UBL'!$A276:$T1151,20,FALSE)=0,"",VLOOKUP($A276,'FE - Flux 2 - UBL'!$A276:$T1151,20,FALSE))</f>
        <v/>
      </c>
    </row>
    <row r="277" spans="1:18">
      <c r="A277" s="97" t="s">
        <v>1193</v>
      </c>
      <c r="B277" s="91" t="str">
        <f>VLOOKUP(A277,'FE - Flux 2 - UBL'!A277:D957,4,FALSE)</f>
        <v> 0..1</v>
      </c>
      <c r="C277" s="26"/>
      <c r="D277" s="137" t="s">
        <v>1194</v>
      </c>
      <c r="E277" s="133"/>
      <c r="F277" s="133"/>
      <c r="G277" s="291" t="s">
        <v>2052</v>
      </c>
      <c r="H277" s="292"/>
      <c r="I277" s="93" t="str">
        <f>IF(VLOOKUP($A277,'FE - Flux 2 - UBL'!$A277:$R1152,11,FALSE)=0,"",VLOOKUP($A277,'FE - Flux 2 - UBL'!$A277:$R1152,11,FALSE))</f>
        <v/>
      </c>
      <c r="J277" s="93" t="str">
        <f>IF(VLOOKUP($A277,'FE - Flux 2 - UBL'!$A277:$R1152,12,FALSE)=0,"",VLOOKUP($A277,'FE - Flux 2 - UBL'!$A277:$R1152,12,FALSE))</f>
        <v/>
      </c>
      <c r="K277" s="91" t="str">
        <f>IF(VLOOKUP($A277,'FE - Flux 2 - UBL'!$A277:$R1152,13,FALSE)=0,"",VLOOKUP($A277,'FE - Flux 2 - UBL'!$A277:$R1152,13,FALSE))</f>
        <v/>
      </c>
      <c r="L277" s="93" t="str">
        <f>IF(VLOOKUP($A277,'FE - Flux 2 - UBL'!$A277:$R1152,14,FALSE)=0,"",VLOOKUP($A277,'FE - Flux 2 - UBL'!$A277:$R1152,14,FALSE))</f>
        <v/>
      </c>
      <c r="M277" s="108" t="str">
        <f>IF(VLOOKUP($A277,'FE - Flux 2 - UBL'!$A277:$R1152,15,FALSE)=0,"",VLOOKUP($A277,'FE - Flux 2 - UBL'!$A277:$R1152,15,FALSE))</f>
        <v> Group of business terms providing information about the card used for payment.</v>
      </c>
      <c r="N277" s="92" t="str">
        <f>IF(VLOOKUP($A277,'FE - Flux 2 - UBL'!$A277:$R1152,16,FALSE)=0,"",VLOOKUP($A277,'FE - Flux 2 - UBL'!$A277:$R1152,16,FALSE))</f>
        <v> Used only if the Buyer has chosen to pay by credit or debit card.</v>
      </c>
      <c r="O277" s="91" t="str">
        <f>IF(VLOOKUP($A277,'FE - Flux 2 - UBL'!$A277:$T1152,17,FALSE)=0,"",VLOOKUP($A277,'FE - Flux 2 - UBL'!$A277:$T1152,17,FALSE))</f>
        <v/>
      </c>
      <c r="P277" s="91" t="str">
        <f>IF(VLOOKUP($A277,'FE - Flux 2 - UBL'!$A277:$T1152,18,FALSE)=0,"",VLOOKUP($A277,'FE - Flux 2 - UBL'!$A277:$T1152,18,FALSE))</f>
        <v/>
      </c>
      <c r="Q277" s="91" t="str">
        <f>IF(VLOOKUP($A277,'FE - Flux 2 - UBL'!$A277:$T1152,19,FALSE)=0,"",VLOOKUP($A277,'FE - Flux 2 - UBL'!$A277:$T1152,19,FALSE))</f>
        <v/>
      </c>
      <c r="R277" s="95" t="str">
        <f>IF(VLOOKUP($A277,'FE - Flux 2 - UBL'!$A277:$T1152,20,FALSE)=0,"",VLOOKUP($A277,'FE - Flux 2 - UBL'!$A277:$T1152,20,FALSE))</f>
        <v/>
      </c>
    </row>
    <row r="278" spans="1:18" ht="51.75" customHeight="1">
      <c r="A278" s="109" t="s">
        <v>1198</v>
      </c>
      <c r="B278" s="91" t="str">
        <f>VLOOKUP(A278,'FE - Flux 2 - UBL'!A278:D958,4,FALSE)</f>
        <v> 1..1</v>
      </c>
      <c r="C278" s="26"/>
      <c r="D278" s="30"/>
      <c r="E278" s="103" t="s">
        <v>1177</v>
      </c>
      <c r="F278" s="207"/>
      <c r="G278" s="291" t="s">
        <v>2053</v>
      </c>
      <c r="H278" s="292"/>
      <c r="I278" s="93" t="str">
        <f>IF(VLOOKUP($A278,'FE - Flux 2 - UBL'!$A278:$R1153,11,FALSE)=0,"",VLOOKUP($A278,'FE - Flux 2 - UBL'!$A278:$R1153,11,FALSE))</f>
        <v> TEXT</v>
      </c>
      <c r="J278" s="93">
        <f>IF(VLOOKUP($A278,'FE - Flux 2 - UBL'!$A278:$R1153,12,FALSE)=0,"",VLOOKUP($A278,'FE - Flux 2 - UBL'!$A278:$R1153,12,FALSE))</f>
        <v>19</v>
      </c>
      <c r="K278" s="91" t="str">
        <f>IF(VLOOKUP($A278,'FE - Flux 2 - UBL'!$A278:$R1153,13,FALSE)=0,"",VLOOKUP($A278,'FE - Flux 2 - UBL'!$A278:$R1153,13,FALSE))</f>
        <v/>
      </c>
      <c r="L278" s="93" t="str">
        <f>IF(VLOOKUP($A278,'FE - Flux 2 - UBL'!$A278:$R1153,14,FALSE)=0,"",VLOOKUP($A278,'FE - Flux 2 - UBL'!$A278:$R1153,14,FALSE))</f>
        <v/>
      </c>
      <c r="M278" s="108" t="str">
        <f>IF(VLOOKUP($A278,'FE - Flux 2 - UBL'!$A278:$R1153,15,FALSE)=0,"",VLOOKUP($A278,'FE - Flux 2 - UBL'!$A278:$R1153,15,FALSE))</f>
        <v>Primary Account Number (PAN) of the card used for payment.</v>
      </c>
      <c r="N278" s="92" t="str">
        <f>IF(VLOOKUP($A278,'FE - Flux 2 - UBL'!$A278:$R1153,16,FALSE)=0,"",VLOOKUP($A278,'FE - Flux 2 - UBL'!$A278:$R1153,16,FALSE))</f>
        <v> In accordance with the general requirements applicable in financial establishments, an Invoice should never include the entire primary account number of a card, but only the last 4 to 6 digits.</v>
      </c>
      <c r="O278" s="91" t="str">
        <f>IF(VLOOKUP($A278,'FE - Flux 2 - UBL'!$A278:$T1153,17,FALSE)=0,"",VLOOKUP($A278,'FE - Flux 2 - UBL'!$A278:$T1153,17,FALSE))</f>
        <v/>
      </c>
      <c r="P278" s="91" t="str">
        <f>IF(VLOOKUP($A278,'FE - Flux 2 - UBL'!$A278:$T1153,18,FALSE)=0,"",VLOOKUP($A278,'FE - Flux 2 - UBL'!$A278:$T1153,18,FALSE))</f>
        <v/>
      </c>
      <c r="Q278" s="91" t="str">
        <f>IF(VLOOKUP($A278,'FE - Flux 2 - UBL'!$A278:$T1153,19,FALSE)=0,"",VLOOKUP($A278,'FE - Flux 2 - UBL'!$A278:$T1153,19,FALSE))</f>
        <v> BR-51</v>
      </c>
      <c r="R278" s="95" t="str">
        <f>IF(VLOOKUP($A278,'FE - Flux 2 - UBL'!$A278:$T1153,20,FALSE)=0,"",VLOOKUP($A278,'FE - Flux 2 - UBL'!$A278:$T1153,20,FALSE))</f>
        <v/>
      </c>
    </row>
    <row r="279" spans="1:18" ht="45" customHeight="1">
      <c r="A279" s="109" t="s">
        <v>1203</v>
      </c>
      <c r="B279" s="91" t="str">
        <f>VLOOKUP(A279,'FE - Flux 2 - UBL'!A279:D959,4,FALSE)</f>
        <v> 0..1</v>
      </c>
      <c r="C279" s="26"/>
      <c r="D279" s="30"/>
      <c r="E279" s="103" t="s">
        <v>1184</v>
      </c>
      <c r="F279" s="207"/>
      <c r="G279" s="291" t="s">
        <v>2054</v>
      </c>
      <c r="H279" s="292"/>
      <c r="I279" s="93" t="str">
        <f>IF(VLOOKUP($A279,'FE - Flux 2 - UBL'!$A279:$R1154,11,FALSE)=0,"",VLOOKUP($A279,'FE - Flux 2 - UBL'!$A279:$R1154,11,FALSE))</f>
        <v> TEXT</v>
      </c>
      <c r="J279" s="93">
        <f>IF(VLOOKUP($A279,'FE - Flux 2 - UBL'!$A279:$R1154,12,FALSE)=0,"",VLOOKUP($A279,'FE - Flux 2 - UBL'!$A279:$R1154,12,FALSE))</f>
        <v>100</v>
      </c>
      <c r="K279" s="91" t="str">
        <f>IF(VLOOKUP($A279,'FE - Flux 2 - UBL'!$A279:$R1154,13,FALSE)=0,"",VLOOKUP($A279,'FE - Flux 2 - UBL'!$A279:$R1154,13,FALSE))</f>
        <v/>
      </c>
      <c r="L279" s="93" t="str">
        <f>IF(VLOOKUP($A279,'FE - Flux 2 - UBL'!$A279:$R1154,14,FALSE)=0,"",VLOOKUP($A279,'FE - Flux 2 - UBL'!$A279:$R1154,14,FALSE))</f>
        <v/>
      </c>
      <c r="M279" s="108" t="str">
        <f>IF(VLOOKUP($A279,'FE - Flux 2 - UBL'!$A279:$R1154,15,FALSE)=0,"",VLOOKUP($A279,'FE - Flux 2 - UBL'!$A279:$R1154,15,FALSE))</f>
        <v> Name of payment card holder</v>
      </c>
      <c r="N279" s="92" t="str">
        <f>IF(VLOOKUP($A279,'FE - Flux 2 - UBL'!$A279:$R1154,16,FALSE)=0,"",VLOOKUP($A279,'FE - Flux 2 - UBL'!$A279:$R1154,16,FALSE))</f>
        <v/>
      </c>
      <c r="O279" s="91" t="str">
        <f>IF(VLOOKUP($A279,'FE - Flux 2 - UBL'!$A279:$T1154,17,FALSE)=0,"",VLOOKUP($A279,'FE - Flux 2 - UBL'!$A279:$T1154,17,FALSE))</f>
        <v/>
      </c>
      <c r="P279" s="91" t="str">
        <f>IF(VLOOKUP($A279,'FE - Flux 2 - UBL'!$A279:$T1154,18,FALSE)=0,"",VLOOKUP($A279,'FE - Flux 2 - UBL'!$A279:$T1154,18,FALSE))</f>
        <v/>
      </c>
      <c r="Q279" s="91" t="str">
        <f>IF(VLOOKUP($A279,'FE - Flux 2 - UBL'!$A279:$T1154,19,FALSE)=0,"",VLOOKUP($A279,'FE - Flux 2 - UBL'!$A279:$T1154,19,FALSE))</f>
        <v/>
      </c>
      <c r="R279" s="95" t="str">
        <f>IF(VLOOKUP($A279,'FE - Flux 2 - UBL'!$A279:$T1154,20,FALSE)=0,"",VLOOKUP($A279,'FE - Flux 2 - UBL'!$A279:$T1154,20,FALSE))</f>
        <v/>
      </c>
    </row>
    <row r="280" spans="1:18" ht="42">
      <c r="A280" s="97" t="s">
        <v>1206</v>
      </c>
      <c r="B280" s="91" t="str">
        <f>VLOOKUP(A280,'FE - Flux 2 - UBL'!A280:D960,4,FALSE)</f>
        <v> 0..1</v>
      </c>
      <c r="C280" s="26"/>
      <c r="D280" s="137" t="s">
        <v>1207</v>
      </c>
      <c r="E280" s="133"/>
      <c r="F280" s="133"/>
      <c r="G280" s="291" t="s">
        <v>2055</v>
      </c>
      <c r="H280" s="292"/>
      <c r="I280" s="93" t="str">
        <f>IF(VLOOKUP($A280,'FE - Flux 2 - UBL'!$A280:$R1155,11,FALSE)=0,"",VLOOKUP($A280,'FE - Flux 2 - UBL'!$A280:$R1155,11,FALSE))</f>
        <v/>
      </c>
      <c r="J280" s="93" t="str">
        <f>IF(VLOOKUP($A280,'FE - Flux 2 - UBL'!$A280:$R1155,12,FALSE)=0,"",VLOOKUP($A280,'FE - Flux 2 - UBL'!$A280:$R1155,12,FALSE))</f>
        <v/>
      </c>
      <c r="K280" s="91" t="str">
        <f>IF(VLOOKUP($A280,'FE - Flux 2 - UBL'!$A280:$R1155,13,FALSE)=0,"",VLOOKUP($A280,'FE - Flux 2 - UBL'!$A280:$R1155,13,FALSE))</f>
        <v/>
      </c>
      <c r="L280" s="93" t="str">
        <f>IF(VLOOKUP($A280,'FE - Flux 2 - UBL'!$A280:$R1155,14,FALSE)=0,"",VLOOKUP($A280,'FE - Flux 2 - UBL'!$A280:$R1155,14,FALSE))</f>
        <v/>
      </c>
      <c r="M280" s="108" t="str">
        <f>IF(VLOOKUP($A280,'FE - Flux 2 - UBL'!$A280:$R1155,15,FALSE)=0,"",VLOOKUP($A280,'FE - Flux 2 - UBL'!$A280:$R1155,15,FALSE))</f>
        <v> Group of business terms specifying a direct debit.</v>
      </c>
      <c r="N280" s="92" t="str">
        <f>IF(VLOOKUP($A280,'FE - Flux 2 - UBL'!$A280:$R1155,16,FALSE)=0,"",VLOOKUP($A280,'FE - Flux 2 - UBL'!$A280:$R1155,16,FALSE))</f>
        <v> This group can be used to specify in the invoice that payment will be made through a SEPA or other direct debit initiated by the Seller, in accordance with the rules of SEPA or another direct debit system.</v>
      </c>
      <c r="O280" s="91" t="str">
        <f>IF(VLOOKUP($A280,'FE - Flux 2 - UBL'!$A280:$T1155,17,FALSE)=0,"",VLOOKUP($A280,'FE - Flux 2 - UBL'!$A280:$T1155,17,FALSE))</f>
        <v/>
      </c>
      <c r="P280" s="91" t="str">
        <f>IF(VLOOKUP($A280,'FE - Flux 2 - UBL'!$A280:$T1155,18,FALSE)=0,"",VLOOKUP($A280,'FE - Flux 2 - UBL'!$A280:$T1155,18,FALSE))</f>
        <v/>
      </c>
      <c r="Q280" s="91" t="str">
        <f>IF(VLOOKUP($A280,'FE - Flux 2 - UBL'!$A280:$T1155,19,FALSE)=0,"",VLOOKUP($A280,'FE - Flux 2 - UBL'!$A280:$T1155,19,FALSE))</f>
        <v/>
      </c>
      <c r="R280" s="95" t="str">
        <f>IF(VLOOKUP($A280,'FE - Flux 2 - UBL'!$A280:$T1155,20,FALSE)=0,"",VLOOKUP($A280,'FE - Flux 2 - UBL'!$A280:$T1155,20,FALSE))</f>
        <v/>
      </c>
    </row>
    <row r="281" spans="1:18" ht="26.25" customHeight="1">
      <c r="A281" s="109" t="s">
        <v>1211</v>
      </c>
      <c r="B281" s="91" t="str">
        <f>VLOOKUP(A281,'FE - Flux 2 - UBL'!A281:D961,4,FALSE)</f>
        <v> 0..1</v>
      </c>
      <c r="C281" s="26"/>
      <c r="D281" s="30"/>
      <c r="E281" s="103" t="s">
        <v>1212</v>
      </c>
      <c r="F281" s="207"/>
      <c r="G281" s="291" t="s">
        <v>2056</v>
      </c>
      <c r="H281" s="292"/>
      <c r="I281" s="93" t="str">
        <f>IF(VLOOKUP($A281,'FE - Flux 2 - UBL'!$A281:$R1156,11,FALSE)=0,"",VLOOKUP($A281,'FE - Flux 2 - UBL'!$A281:$R1156,11,FALSE))</f>
        <v> IDENTIFIER</v>
      </c>
      <c r="J281" s="93">
        <f>IF(VLOOKUP($A281,'FE - Flux 2 - UBL'!$A281:$R1156,12,FALSE)=0,"",VLOOKUP($A281,'FE - Flux 2 - UBL'!$A281:$R1156,12,FALSE))</f>
        <v>35</v>
      </c>
      <c r="K281" s="91" t="str">
        <f>IF(VLOOKUP($A281,'FE - Flux 2 - UBL'!$A281:$R1156,13,FALSE)=0,"",VLOOKUP($A281,'FE - Flux 2 - UBL'!$A281:$R1156,13,FALSE))</f>
        <v/>
      </c>
      <c r="L281" s="93" t="str">
        <f>IF(VLOOKUP($A281,'FE - Flux 2 - UBL'!$A281:$R1156,14,FALSE)=0,"",VLOOKUP($A281,'FE - Flux 2 - UBL'!$A281:$R1156,14,FALSE))</f>
        <v/>
      </c>
      <c r="M281" s="108" t="str">
        <f>IF(VLOOKUP($A281,'FE - Flux 2 - UBL'!$A281:$R1156,15,FALSE)=0,"",VLOOKUP($A281,'FE - Flux 2 - UBL'!$A281:$R1156,15,FALSE))</f>
        <v>Unique identifier assigned by the Beneficiary, used as a reference for the direct debit mandate.</v>
      </c>
      <c r="N281" s="92" t="str">
        <f>IF(VLOOKUP($A281,'FE - Flux 2 - UBL'!$A281:$R1156,16,FALSE)=0,"",VLOOKUP($A281,'FE - Flux 2 - UBL'!$A281:$R1156,16,FALSE))</f>
        <v> Mandatory information element in the event of a SEPA direct debit.</v>
      </c>
      <c r="O281" s="91" t="str">
        <f>IF(VLOOKUP($A281,'FE - Flux 2 - UBL'!$A281:$T1156,17,FALSE)=0,"",VLOOKUP($A281,'FE - Flux 2 - UBL'!$A281:$T1156,17,FALSE))</f>
        <v/>
      </c>
      <c r="P281" s="91" t="str">
        <f>IF(VLOOKUP($A281,'FE - Flux 2 - UBL'!$A281:$T1156,18,FALSE)=0,"",VLOOKUP($A281,'FE - Flux 2 - UBL'!$A281:$T1156,18,FALSE))</f>
        <v/>
      </c>
      <c r="Q281" s="91" t="str">
        <f>IF(VLOOKUP($A281,'FE - Flux 2 - UBL'!$A281:$T1156,19,FALSE)=0,"",VLOOKUP($A281,'FE - Flux 2 - UBL'!$A281:$T1156,19,FALSE))</f>
        <v/>
      </c>
      <c r="R281" s="95" t="str">
        <f>IF(VLOOKUP($A281,'FE - Flux 2 - UBL'!$A281:$T1156,20,FALSE)=0,"",VLOOKUP($A281,'FE - Flux 2 - UBL'!$A281:$T1156,20,FALSE))</f>
        <v/>
      </c>
    </row>
    <row r="282" spans="1:18" ht="26.25" customHeight="1">
      <c r="A282" s="109" t="s">
        <v>1216</v>
      </c>
      <c r="B282" s="91" t="str">
        <f>VLOOKUP(A282,'FE - Flux 2 - UBL'!A282:D962,4,FALSE)</f>
        <v> 0..1</v>
      </c>
      <c r="C282" s="26"/>
      <c r="D282" s="30"/>
      <c r="E282" s="103" t="s">
        <v>1217</v>
      </c>
      <c r="F282" s="207"/>
      <c r="G282" s="291" t="s">
        <v>2057</v>
      </c>
      <c r="H282" s="292"/>
      <c r="I282" s="93" t="str">
        <f>IF(VLOOKUP($A282,'FE - Flux 2 - UBL'!$A282:$R1157,11,FALSE)=0,"",VLOOKUP($A282,'FE - Flux 2 - UBL'!$A282:$R1157,11,FALSE))</f>
        <v> IDENTIFIER</v>
      </c>
      <c r="J282" s="93">
        <f>IF(VLOOKUP($A282,'FE - Flux 2 - UBL'!$A282:$R1157,12,FALSE)=0,"",VLOOKUP($A282,'FE - Flux 2 - UBL'!$A282:$R1157,12,FALSE))</f>
        <v>100</v>
      </c>
      <c r="K282" s="91" t="str">
        <f>IF(VLOOKUP($A282,'FE - Flux 2 - UBL'!$A282:$R1157,13,FALSE)=0,"",VLOOKUP($A282,'FE - Flux 2 - UBL'!$A282:$R1157,13,FALSE))</f>
        <v xml:space="preserve"> @schemeID = 'SE PA'</v>
      </c>
      <c r="L282" s="93" t="str">
        <f>IF(VLOOKUP($A282,'FE - Flux 2 - UBL'!$A282:$R1157,14,FALSE)=0,"",VLOOKUP($A282,'FE - Flux 2 - UBL'!$A282:$R1157,14,FALSE))</f>
        <v/>
      </c>
      <c r="M282" s="108" t="str">
        <f>IF(VLOOKUP($A282,'FE - Flux 2 - UBL'!$A282:$R1157,15,FALSE)=0,"",VLOOKUP($A282,'FE - Flux 2 - UBL'!$A282:$R1157,15,FALSE))</f>
        <v> Unique bank reference identifier of the Beneficiary or the Seller, assigned by the bank of the Beneficiary or the Seller.</v>
      </c>
      <c r="N282" s="92" t="str">
        <f>IF(VLOOKUP($A282,'FE - Flux 2 - UBL'!$A282:$R1157,16,FALSE)=0,"",VLOOKUP($A282,'FE - Flux 2 - UBL'!$A282:$R1157,16,FALSE))</f>
        <v> Mandatory information element in the event of a SEPA direct debit.</v>
      </c>
      <c r="O282" s="91" t="str">
        <f>IF(VLOOKUP($A282,'FE - Flux 2 - UBL'!$A282:$T1157,17,FALSE)=0,"",VLOOKUP($A282,'FE - Flux 2 - UBL'!$A282:$T1157,17,FALSE))</f>
        <v/>
      </c>
      <c r="P282" s="91" t="str">
        <f>IF(VLOOKUP($A282,'FE - Flux 2 - UBL'!$A282:$T1157,18,FALSE)=0,"",VLOOKUP($A282,'FE - Flux 2 - UBL'!$A282:$T1157,18,FALSE))</f>
        <v/>
      </c>
      <c r="Q282" s="91" t="str">
        <f>IF(VLOOKUP($A282,'FE - Flux 2 - UBL'!$A282:$T1157,19,FALSE)=0,"",VLOOKUP($A282,'FE - Flux 2 - UBL'!$A282:$T1157,19,FALSE))</f>
        <v/>
      </c>
      <c r="R282" s="95" t="str">
        <f>IF(VLOOKUP($A282,'FE - Flux 2 - UBL'!$A282:$T1157,20,FALSE)=0,"",VLOOKUP($A282,'FE - Flux 2 - UBL'!$A282:$T1157,20,FALSE))</f>
        <v/>
      </c>
    </row>
    <row r="283" spans="1:18" ht="26.25" customHeight="1">
      <c r="A283" s="109" t="s">
        <v>1220</v>
      </c>
      <c r="B283" s="91" t="str">
        <f>VLOOKUP(A283,'FE - Flux 2 - UBL'!A283:D963,4,FALSE)</f>
        <v> 0..1</v>
      </c>
      <c r="C283" s="28"/>
      <c r="D283" s="31"/>
      <c r="E283" s="110" t="s">
        <v>1221</v>
      </c>
      <c r="F283" s="207"/>
      <c r="G283" s="291" t="s">
        <v>2058</v>
      </c>
      <c r="H283" s="292"/>
      <c r="I283" s="93" t="str">
        <f>IF(VLOOKUP($A283,'FE - Flux 2 - UBL'!$A283:$R1158,11,FALSE)=0,"",VLOOKUP($A283,'FE - Flux 2 - UBL'!$A283:$R1158,11,FALSE))</f>
        <v> IDENTIFIER</v>
      </c>
      <c r="J283" s="93">
        <f>IF(VLOOKUP($A283,'FE - Flux 2 - UBL'!$A283:$R1158,12,FALSE)=0,"",VLOOKUP($A283,'FE - Flux 2 - UBL'!$A283:$R1158,12,FALSE))</f>
        <v>50</v>
      </c>
      <c r="K283" s="91" t="str">
        <f>IF(VLOOKUP($A283,'FE - Flux 2 - UBL'!$A283:$R1158,13,FALSE)=0,"",VLOOKUP($A283,'FE - Flux 2 - UBL'!$A283:$R1158,13,FALSE))</f>
        <v/>
      </c>
      <c r="L283" s="93" t="str">
        <f>IF(VLOOKUP($A283,'FE - Flux 2 - UBL'!$A283:$R1158,14,FALSE)=0,"",VLOOKUP($A283,'FE - Flux 2 - UBL'!$A283:$R1158,14,FALSE))</f>
        <v/>
      </c>
      <c r="M283" s="108" t="str">
        <f>IF(VLOOKUP($A283,'FE - Flux 2 - UBL'!$A283:$R1158,15,FALSE)=0,"",VLOOKUP($A283,'FE - Flux 2 - UBL'!$A283:$R1158,15,FALSE))</f>
        <v> Account to be debited by direct debit.</v>
      </c>
      <c r="N283" s="92" t="str">
        <f>IF(VLOOKUP($A283,'FE - Flux 2 - UBL'!$A283:$R1158,16,FALSE)=0,"",VLOOKUP($A283,'FE - Flux 2 - UBL'!$A283:$R1158,16,FALSE))</f>
        <v/>
      </c>
      <c r="O283" s="91" t="str">
        <f>IF(VLOOKUP($A283,'FE - Flux 2 - UBL'!$A283:$T1158,17,FALSE)=0,"",VLOOKUP($A283,'FE - Flux 2 - UBL'!$A283:$T1158,17,FALSE))</f>
        <v/>
      </c>
      <c r="P283" s="91" t="str">
        <f>IF(VLOOKUP($A283,'FE - Flux 2 - UBL'!$A283:$T1158,18,FALSE)=0,"",VLOOKUP($A283,'FE - Flux 2 - UBL'!$A283:$T1158,18,FALSE))</f>
        <v/>
      </c>
      <c r="Q283" s="91" t="str">
        <f>IF(VLOOKUP($A283,'FE - Flux 2 - UBL'!$A283:$T1158,19,FALSE)=0,"",VLOOKUP($A283,'FE - Flux 2 - UBL'!$A283:$T1158,19,FALSE))</f>
        <v/>
      </c>
      <c r="R283" s="95" t="str">
        <f>IF(VLOOKUP($A283,'FE - Flux 2 - UBL'!$A283:$T1158,20,FALSE)=0,"",VLOOKUP($A283,'FE - Flux 2 - UBL'!$A283:$T1158,20,FALSE))</f>
        <v/>
      </c>
    </row>
    <row r="284" spans="1:18" ht="56.25" customHeight="1">
      <c r="A284" s="89" t="s">
        <v>1224</v>
      </c>
      <c r="B284" s="91" t="str">
        <f>VLOOKUP(A284,'FE - Flux 2 - UBL'!A284:D964,4,FALSE)</f>
        <v> 0..n</v>
      </c>
      <c r="C284" s="27" t="s">
        <v>1225</v>
      </c>
      <c r="D284" s="209"/>
      <c r="E284" s="209"/>
      <c r="F284" s="209"/>
      <c r="G284" s="291" t="s">
        <v>2059</v>
      </c>
      <c r="H284" s="292"/>
      <c r="I284" s="93" t="str">
        <f>IF(VLOOKUP($A284,'FE - Flux 2 - UBL'!$A284:$R1159,11,FALSE)=0,"",VLOOKUP($A284,'FE - Flux 2 - UBL'!$A284:$R1159,11,FALSE))</f>
        <v/>
      </c>
      <c r="J284" s="93" t="str">
        <f>IF(VLOOKUP($A284,'FE - Flux 2 - UBL'!$A284:$R1159,12,FALSE)=0,"",VLOOKUP($A284,'FE - Flux 2 - UBL'!$A284:$R1159,12,FALSE))</f>
        <v/>
      </c>
      <c r="K284" s="91" t="str">
        <f>IF(VLOOKUP($A284,'FE - Flux 2 - UBL'!$A284:$R1159,13,FALSE)=0,"",VLOOKUP($A284,'FE - Flux 2 - UBL'!$A284:$R1159,13,FALSE))</f>
        <v/>
      </c>
      <c r="L284" s="93" t="str">
        <f>IF(VLOOKUP($A284,'FE - Flux 2 - UBL'!$A284:$R1159,14,FALSE)=0,"",VLOOKUP($A284,'FE - Flux 2 - UBL'!$A284:$R1159,14,FALSE))</f>
        <v/>
      </c>
      <c r="M284" s="108" t="str">
        <f>IF(VLOOKUP($A284,'FE - Flux 2 - UBL'!$A284:$R1159,15,FALSE)=0,"",VLOOKUP($A284,'FE - Flux 2 - UBL'!$A284:$R1159,15,FALSE))</f>
        <v xml:space="preserve"> Group of business terms providing information on discounts applicable to the Invoice as a whole.</v>
      </c>
      <c r="N284" s="92" t="str">
        <f>IF(VLOOKUP($A284,'FE - Flux 2 - UBL'!$A284:$R1159,16,FALSE)=0,"",VLOOKUP($A284,'FE - Flux 2 - UBL'!$A284:$R1159,16,FALSE))</f>
        <v> Deductions such as tax withheld at source can therefore be specified in this group.</v>
      </c>
      <c r="O284" s="91" t="str">
        <f>IF(VLOOKUP($A284,'FE - Flux 2 - UBL'!$A284:$T1159,17,FALSE)=0,"",VLOOKUP($A284,'FE - Flux 2 - UBL'!$A284:$T1159,17,FALSE))</f>
        <v> G6.12</v>
      </c>
      <c r="P284" s="91" t="str">
        <f>IF(VLOOKUP($A284,'FE - Flux 2 - UBL'!$A284:$T1159,18,FALSE)=0,"",VLOOKUP($A284,'FE - Flux 2 - UBL'!$A284:$T1159,18,FALSE))</f>
        <v/>
      </c>
      <c r="Q284" s="91" t="str">
        <f>IF(VLOOKUP($A284,'FE - Flux 2 - UBL'!$A284:$T1159,19,FALSE)=0,"",VLOOKUP($A284,'FE - Flux 2 - UBL'!$A284:$T1159,19,FALSE))</f>
        <v/>
      </c>
      <c r="R284" s="95" t="str">
        <f>IF(VLOOKUP($A284,'FE - Flux 2 - UBL'!$A284:$T1159,20,FALSE)=0,"",VLOOKUP($A284,'FE - Flux 2 - UBL'!$A284:$T1159,20,FALSE))</f>
        <v/>
      </c>
    </row>
    <row r="285" spans="1:18" ht="26.25" customHeight="1">
      <c r="A285" s="97" t="s">
        <v>1230</v>
      </c>
      <c r="B285" s="91" t="str">
        <f>VLOOKUP(A285,'FE - Flux 2 - UBL'!A285:D965,4,FALSE)</f>
        <v> 1..1</v>
      </c>
      <c r="C285" s="26"/>
      <c r="D285" s="99" t="s">
        <v>1231</v>
      </c>
      <c r="E285" s="133"/>
      <c r="F285" s="133"/>
      <c r="G285" s="291" t="s">
        <v>2060</v>
      </c>
      <c r="H285" s="292"/>
      <c r="I285" s="93" t="str">
        <f>IF(VLOOKUP($A285,'FE - Flux 2 - UBL'!$A285:$R1160,11,FALSE)=0,"",VLOOKUP($A285,'FE - Flux 2 - UBL'!$A285:$R1160,11,FALSE))</f>
        <v> AMOUNT</v>
      </c>
      <c r="J285" s="93">
        <f>IF(VLOOKUP($A285,'FE - Flux 2 - UBL'!$A285:$R1160,12,FALSE)=0,"",VLOOKUP($A285,'FE - Flux 2 - UBL'!$A285:$R1160,12,FALSE))</f>
        <v>19.2</v>
      </c>
      <c r="K285" s="91" t="str">
        <f>IF(VLOOKUP($A285,'FE - Flux 2 - UBL'!$A285:$R1160,13,FALSE)=0,"",VLOOKUP($A285,'FE - Flux 2 - UBL'!$A285:$R1160,13,FALSE))</f>
        <v/>
      </c>
      <c r="L285" s="93" t="str">
        <f>IF(VLOOKUP($A285,'FE - Flux 2 - UBL'!$A285:$R1160,14,FALSE)=0,"",VLOOKUP($A285,'FE - Flux 2 - UBL'!$A285:$R1160,14,FALSE))</f>
        <v/>
      </c>
      <c r="M285" s="108" t="str">
        <f>IF(VLOOKUP($A285,'FE - Flux 2 - UBL'!$A285:$R1160,15,FALSE)=0,"",VLOOKUP($A285,'FE - Flux 2 - UBL'!$A285:$R1160,15,FALSE))</f>
        <v>Amount of a foot discount, excluding VAT.</v>
      </c>
      <c r="N285" s="92" t="str">
        <f>IF(VLOOKUP($A285,'FE - Flux 2 - UBL'!$A285:$R1160,16,FALSE)=0,"",VLOOKUP($A285,'FE - Flux 2 - UBL'!$A285:$R1160,16,FALSE))</f>
        <v/>
      </c>
      <c r="O285" s="91" t="str">
        <f>IF(VLOOKUP($A285,'FE - Flux 2 - UBL'!$A285:$T1160,17,FALSE)=0,"",VLOOKUP($A285,'FE - Flux 2 - UBL'!$A285:$T1160,17,FALSE))</f>
        <v> G1.14 G6.12</v>
      </c>
      <c r="P285" s="91" t="str">
        <f>IF(VLOOKUP($A285,'FE - Flux 2 - UBL'!$A285:$T1160,18,FALSE)=0,"",VLOOKUP($A285,'FE - Flux 2 - UBL'!$A285:$T1160,18,FALSE))</f>
        <v/>
      </c>
      <c r="Q285" s="91" t="str">
        <f>IF(VLOOKUP($A285,'FE - Flux 2 - UBL'!$A285:$T1160,19,FALSE)=0,"",VLOOKUP($A285,'FE - Flux 2 - UBL'!$A285:$T1160,19,FALSE))</f>
        <v> BR-31</v>
      </c>
      <c r="R285" s="95" t="str">
        <f>IF(VLOOKUP($A285,'FE - Flux 2 - UBL'!$A285:$T1160,20,FALSE)=0,"",VLOOKUP($A285,'FE - Flux 2 - UBL'!$A285:$T1160,20,FALSE))</f>
        <v/>
      </c>
    </row>
    <row r="286" spans="1:18" ht="26.25" customHeight="1">
      <c r="A286" s="97" t="s">
        <v>1237</v>
      </c>
      <c r="B286" s="91" t="str">
        <f>VLOOKUP(A286,'FE - Flux 2 - UBL'!A286:D966,4,FALSE)</f>
        <v> 0..1</v>
      </c>
      <c r="C286" s="26"/>
      <c r="D286" s="99" t="s">
        <v>1238</v>
      </c>
      <c r="E286" s="133"/>
      <c r="F286" s="133"/>
      <c r="G286" s="291" t="s">
        <v>2061</v>
      </c>
      <c r="H286" s="292"/>
      <c r="I286" s="93" t="str">
        <f>IF(VLOOKUP($A286,'FE - Flux 2 - UBL'!$A286:$R1161,11,FALSE)=0,"",VLOOKUP($A286,'FE - Flux 2 - UBL'!$A286:$R1161,11,FALSE))</f>
        <v> AMOUNT</v>
      </c>
      <c r="J286" s="93">
        <f>IF(VLOOKUP($A286,'FE - Flux 2 - UBL'!$A286:$R1161,12,FALSE)=0,"",VLOOKUP($A286,'FE - Flux 2 - UBL'!$A286:$R1161,12,FALSE))</f>
        <v>19.2</v>
      </c>
      <c r="K286" s="91" t="str">
        <f>IF(VLOOKUP($A286,'FE - Flux 2 - UBL'!$A286:$R1161,13,FALSE)=0,"",VLOOKUP($A286,'FE - Flux 2 - UBL'!$A286:$R1161,13,FALSE))</f>
        <v/>
      </c>
      <c r="L286" s="93" t="str">
        <f>IF(VLOOKUP($A286,'FE - Flux 2 - UBL'!$A286:$R1161,14,FALSE)=0,"",VLOOKUP($A286,'FE - Flux 2 - UBL'!$A286:$R1161,14,FALSE))</f>
        <v/>
      </c>
      <c r="M286" s="108" t="str">
        <f>IF(VLOOKUP($A286,'FE - Flux 2 - UBL'!$A286:$R1161,15,FALSE)=0,"",VLOOKUP($A286,'FE - Flux 2 - UBL'!$A286:$R1161,15,FALSE))</f>
        <v> Base amount that can be used in conjunction with the Document Level Discount Percentage to calculate the Document Level Discount Amount.</v>
      </c>
      <c r="N286" s="92" t="str">
        <f>IF(VLOOKUP($A286,'FE - Flux 2 - UBL'!$A286:$R1161,16,FALSE)=0,"",VLOOKUP($A286,'FE - Flux 2 - UBL'!$A286:$R1161,16,FALSE))</f>
        <v/>
      </c>
      <c r="O286" s="91" t="str">
        <f>IF(VLOOKUP($A286,'FE - Flux 2 - UBL'!$A286:$T1161,17,FALSE)=0,"",VLOOKUP($A286,'FE - Flux 2 - UBL'!$A286:$T1161,17,FALSE))</f>
        <v> G1.14</v>
      </c>
      <c r="P286" s="91" t="str">
        <f>IF(VLOOKUP($A286,'FE - Flux 2 - UBL'!$A286:$T1161,18,FALSE)=0,"",VLOOKUP($A286,'FE - Flux 2 - UBL'!$A286:$T1161,18,FALSE))</f>
        <v/>
      </c>
      <c r="Q286" s="91" t="str">
        <f>IF(VLOOKUP($A286,'FE - Flux 2 - UBL'!$A286:$T1161,19,FALSE)=0,"",VLOOKUP($A286,'FE - Flux 2 - UBL'!$A286:$T1161,19,FALSE))</f>
        <v/>
      </c>
      <c r="R286" s="95" t="str">
        <f>IF(VLOOKUP($A286,'FE - Flux 2 - UBL'!$A286:$T1161,20,FALSE)=0,"",VLOOKUP($A286,'FE - Flux 2 - UBL'!$A286:$T1161,20,FALSE))</f>
        <v/>
      </c>
    </row>
    <row r="287" spans="1:18" ht="26.25" customHeight="1">
      <c r="A287" s="97" t="s">
        <v>1242</v>
      </c>
      <c r="B287" s="91" t="str">
        <f>VLOOKUP(A287,'FE - Flux 2 - UBL'!A287:D967,4,FALSE)</f>
        <v> 0..1</v>
      </c>
      <c r="C287" s="26"/>
      <c r="D287" s="99" t="s">
        <v>1243</v>
      </c>
      <c r="E287" s="133"/>
      <c r="F287" s="133"/>
      <c r="G287" s="291" t="s">
        <v>2062</v>
      </c>
      <c r="H287" s="292"/>
      <c r="I287" s="93" t="str">
        <f>IF(VLOOKUP($A287,'FE - Flux 2 - UBL'!$A287:$R1162,11,FALSE)=0,"",VLOOKUP($A287,'FE - Flux 2 - UBL'!$A287:$R1162,11,FALSE))</f>
        <v> PERCENTAGE</v>
      </c>
      <c r="J287" s="93">
        <f>IF(VLOOKUP($A287,'FE - Flux 2 - UBL'!$A287:$R1162,12,FALSE)=0,"",VLOOKUP($A287,'FE - Flux 2 - UBL'!$A287:$R1162,12,FALSE))</f>
        <v>3.2</v>
      </c>
      <c r="K287" s="91" t="str">
        <f>IF(VLOOKUP($A287,'FE - Flux 2 - UBL'!$A287:$R1162,13,FALSE)=0,"",VLOOKUP($A287,'FE - Flux 2 - UBL'!$A287:$R1162,13,FALSE))</f>
        <v/>
      </c>
      <c r="L287" s="93" t="str">
        <f>IF(VLOOKUP($A287,'FE - Flux 2 - UBL'!$A287:$R1162,14,FALSE)=0,"",VLOOKUP($A287,'FE - Flux 2 - UBL'!$A287:$R1162,14,FALSE))</f>
        <v/>
      </c>
      <c r="M287" s="108" t="str">
        <f>IF(VLOOKUP($A287,'FE - Flux 2 - UBL'!$A287:$R1162,15,FALSE)=0,"",VLOOKUP($A287,'FE - Flux 2 - UBL'!$A287:$R1162,15,FALSE))</f>
        <v> Percentage that can be used in conjunction with the Document Level Discount Basis to calculate the Document Level Discount Amount.</v>
      </c>
      <c r="N287" s="92" t="str">
        <f>IF(VLOOKUP($A287,'FE - Flux 2 - UBL'!$A287:$R1162,16,FALSE)=0,"",VLOOKUP($A287,'FE - Flux 2 - UBL'!$A287:$R1162,16,FALSE))</f>
        <v/>
      </c>
      <c r="O287" s="91" t="str">
        <f>IF(VLOOKUP($A287,'FE - Flux 2 - UBL'!$A287:$T1162,17,FALSE)=0,"",VLOOKUP($A287,'FE - Flux 2 - UBL'!$A287:$T1162,17,FALSE))</f>
        <v/>
      </c>
      <c r="P287" s="91" t="str">
        <f>IF(VLOOKUP($A287,'FE - Flux 2 - UBL'!$A287:$T1162,18,FALSE)=0,"",VLOOKUP($A287,'FE - Flux 2 - UBL'!$A287:$T1162,18,FALSE))</f>
        <v/>
      </c>
      <c r="Q287" s="91" t="str">
        <f>IF(VLOOKUP($A287,'FE - Flux 2 - UBL'!$A287:$T1162,19,FALSE)=0,"",VLOOKUP($A287,'FE - Flux 2 - UBL'!$A287:$T1162,19,FALSE))</f>
        <v/>
      </c>
      <c r="R287" s="95" t="str">
        <f>IF(VLOOKUP($A287,'FE - Flux 2 - UBL'!$A287:$T1162,20,FALSE)=0,"",VLOOKUP($A287,'FE - Flux 2 - UBL'!$A287:$T1162,20,FALSE))</f>
        <v/>
      </c>
    </row>
    <row r="288" spans="1:18" ht="140">
      <c r="A288" s="97" t="s">
        <v>1247</v>
      </c>
      <c r="B288" s="91" t="str">
        <f>VLOOKUP(A288,'FE - Flux 2 - UBL'!A288:D968,4,FALSE)</f>
        <v> 1..1</v>
      </c>
      <c r="C288" s="26"/>
      <c r="D288" s="98" t="s">
        <v>1248</v>
      </c>
      <c r="E288" s="205"/>
      <c r="F288" s="205"/>
      <c r="G288" s="291" t="s">
        <v>2063</v>
      </c>
      <c r="H288" s="292"/>
      <c r="I288" s="93" t="str">
        <f>IF(VLOOKUP($A288,'FE - Flux 2 - UBL'!$A288:$R1163,11,FALSE)=0,"",VLOOKUP($A288,'FE - Flux 2 - UBL'!$A288:$R1163,11,FALSE))</f>
        <v> CODED</v>
      </c>
      <c r="J288" s="93">
        <f>IF(VLOOKUP($A288,'FE - Flux 2 - UBL'!$A288:$R1163,12,FALSE)=0,"",VLOOKUP($A288,'FE - Flux 2 - UBL'!$A288:$R1163,12,FALSE))</f>
        <v>2</v>
      </c>
      <c r="K288" s="91" t="str">
        <f>IF(VLOOKUP($A288,'FE - Flux 2 - UBL'!$A288:$R1163,13,FALSE)=0,"",VLOOKUP($A288,'FE - Flux 2 - UBL'!$A288:$R1163,13,FALSE))</f>
        <v> UNTDID 5305</v>
      </c>
      <c r="L288" s="93" t="str">
        <f>IF(VLOOKUP($A288,'FE - Flux 2 - UBL'!$A288:$R1163,14,FALSE)=0,"",VLOOKUP($A288,'FE - Flux 2 - UBL'!$A288:$R1163,14,FALSE))</f>
        <v/>
      </c>
      <c r="M288" s="108" t="str">
        <f>IF(VLOOKUP($A288,'FE - Flux 2 - UBL'!$A288:$R1163,15,FALSE)=0,"",VLOOKUP($A288,'FE - Flux 2 - UBL'!$A288:$R1163,15,FALSE))</f>
        <v> Coded identification of the VAT type applicable to the discount at document level.</v>
      </c>
      <c r="N288" s="92" t="str">
        <f>IF(VLOOKUP($A288,'FE - Flux 2 - UBL'!$A288:$R1163,16,FALSE)=0,"",VLOOKUP($A288,'FE - Flux 2 - UBL'!$A288:$R1163,16,FALSE))</f>
        <v>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288" s="91" t="str">
        <f>IF(VLOOKUP($A288,'FE - Flux 2 - UBL'!$A288:$T1163,17,FALSE)=0,"",VLOOKUP($A288,'FE - Flux 2 - UBL'!$A288:$T1163,17,FALSE))</f>
        <v> G2.31 G6.12</v>
      </c>
      <c r="P288" s="91" t="str">
        <f>IF(VLOOKUP($A288,'FE - Flux 2 - UBL'!$A288:$T1163,18,FALSE)=0,"",VLOOKUP($A288,'FE - Flux 2 - UBL'!$A288:$T1163,18,FALSE))</f>
        <v/>
      </c>
      <c r="Q288" s="91" t="str">
        <f>IF(VLOOKUP($A288,'FE - Flux 2 - UBL'!$A288:$T1163,19,FALSE)=0,"",VLOOKUP($A288,'FE - Flux 2 - UBL'!$A288:$T1163,19,FALSE))</f>
        <v> BR-32</v>
      </c>
      <c r="R288" s="95" t="str">
        <f>IF(VLOOKUP($A288,'FE - Flux 2 - UBL'!$A288:$T1163,20,FALSE)=0,"",VLOOKUP($A288,'FE - Flux 2 - UBL'!$A288:$T1163,20,FALSE))</f>
        <v/>
      </c>
    </row>
    <row r="289" spans="1:18" ht="42">
      <c r="A289" s="97" t="s">
        <v>1255</v>
      </c>
      <c r="B289" s="91" t="str">
        <f>VLOOKUP(A289,'FE - Flux 2 - UBL'!A289:D969,4,FALSE)</f>
        <v> 0..1</v>
      </c>
      <c r="C289" s="28"/>
      <c r="D289" s="98" t="s">
        <v>1256</v>
      </c>
      <c r="E289" s="205"/>
      <c r="F289" s="205"/>
      <c r="G289" s="291" t="s">
        <v>2064</v>
      </c>
      <c r="H289" s="292"/>
      <c r="I289" s="93" t="str">
        <f>IF(VLOOKUP($A289,'FE - Flux 2 - UBL'!$A289:$R1164,11,FALSE)=0,"",VLOOKUP($A289,'FE - Flux 2 - UBL'!$A289:$R1164,11,FALSE))</f>
        <v> PERCENTAGE</v>
      </c>
      <c r="J289" s="93">
        <f>IF(VLOOKUP($A289,'FE - Flux 2 - UBL'!$A289:$R1164,12,FALSE)=0,"",VLOOKUP($A289,'FE - Flux 2 - UBL'!$A289:$R1164,12,FALSE))</f>
        <v>3.2</v>
      </c>
      <c r="K289" s="91" t="str">
        <f>IF(VLOOKUP($A289,'FE - Flux 2 - UBL'!$A289:$R1164,13,FALSE)=0,"",VLOOKUP($A289,'FE - Flux 2 - UBL'!$A289:$R1164,13,FALSE))</f>
        <v/>
      </c>
      <c r="L289" s="93" t="str">
        <f>IF(VLOOKUP($A289,'FE - Flux 2 - UBL'!$A289:$R1164,14,FALSE)=0,"",VLOOKUP($A289,'FE - Flux 2 - UBL'!$A289:$R1164,14,FALSE))</f>
        <v/>
      </c>
      <c r="M289" s="108" t="str">
        <f>IF(VLOOKUP($A289,'FE - Flux 2 - UBL'!$A289:$R1164,15,FALSE)=0,"",VLOOKUP($A289,'FE - Flux 2 - UBL'!$A289:$R1164,15,FALSE))</f>
        <v> VAT rate, expressed as a percentage, applicable to the discount at the document level.</v>
      </c>
      <c r="N289" s="92" t="str">
        <f>IF(VLOOKUP($A289,'FE - Flux 2 - UBL'!$A289:$R1164,16,FALSE)=0,"",VLOOKUP($A289,'FE - Flux 2 - UBL'!$A289:$R1164,16,FALSE))</f>
        <v/>
      </c>
      <c r="O289" s="91" t="str">
        <f>IF(VLOOKUP($A289,'FE - Flux 2 - UBL'!$A289:$T1164,17,FALSE)=0,"",VLOOKUP($A289,'FE - Flux 2 - UBL'!$A289:$T1164,17,FALSE))</f>
        <v> G6.10 G6.12 G1.24</v>
      </c>
      <c r="P289" s="91" t="str">
        <f>IF(VLOOKUP($A289,'FE - Flux 2 - UBL'!$A289:$T1164,18,FALSE)=0,"",VLOOKUP($A289,'FE - Flux 2 - UBL'!$A289:$T1164,18,FALSE))</f>
        <v/>
      </c>
      <c r="Q289" s="91" t="str">
        <f>IF(VLOOKUP($A289,'FE - Flux 2 - UBL'!$A289:$T1164,19,FALSE)=0,"",VLOOKUP($A289,'FE - Flux 2 - UBL'!$A289:$T1164,19,FALSE))</f>
        <v/>
      </c>
      <c r="R289" s="95" t="str">
        <f>IF(VLOOKUP($A289,'FE - Flux 2 - UBL'!$A289:$T1164,20,FALSE)=0,"",VLOOKUP($A289,'FE - Flux 2 - UBL'!$A289:$T1164,20,FALSE))</f>
        <v/>
      </c>
    </row>
    <row r="290" spans="1:18" ht="42">
      <c r="A290" s="97" t="s">
        <v>1260</v>
      </c>
      <c r="B290" s="91" t="str">
        <f>VLOOKUP(A290,'FE - Flux 2 - UBL'!A290:D970,4,FALSE)</f>
        <v> 0..1</v>
      </c>
      <c r="C290" s="28"/>
      <c r="D290" s="98" t="s">
        <v>1261</v>
      </c>
      <c r="E290" s="205"/>
      <c r="F290" s="205"/>
      <c r="G290" s="291" t="s">
        <v>2065</v>
      </c>
      <c r="H290" s="292"/>
      <c r="I290" s="93" t="str">
        <f>IF(VLOOKUP($A290,'FE - Flux 2 - UBL'!$A290:$R1165,11,FALSE)=0,"",VLOOKUP($A290,'FE - Flux 2 - UBL'!$A290:$R1165,11,FALSE))</f>
        <v> TEXT</v>
      </c>
      <c r="J290" s="93">
        <f>IF(VLOOKUP($A290,'FE - Flux 2 - UBL'!$A290:$R1165,12,FALSE)=0,"",VLOOKUP($A290,'FE - Flux 2 - UBL'!$A290:$R1165,12,FALSE))</f>
        <v>1024</v>
      </c>
      <c r="K290" s="91" t="str">
        <f>IF(VLOOKUP($A290,'FE - Flux 2 - UBL'!$A290:$R1165,13,FALSE)=0,"",VLOOKUP($A290,'FE - Flux 2 - UBL'!$A290:$R1165,13,FALSE))</f>
        <v/>
      </c>
      <c r="L290" s="93" t="str">
        <f>IF(VLOOKUP($A290,'FE - Flux 2 - UBL'!$A290:$R1165,14,FALSE)=0,"",VLOOKUP($A290,'FE - Flux 2 - UBL'!$A290:$R1165,14,FALSE))</f>
        <v/>
      </c>
      <c r="M290" s="108" t="str">
        <f>IF(VLOOKUP($A290,'FE - Flux 2 - UBL'!$A290:$R1165,15,FALSE)=0,"",VLOOKUP($A290,'FE - Flux 2 - UBL'!$A290:$R1165,15,FALSE))</f>
        <v> Reason for discount at document level, expressed as text.</v>
      </c>
      <c r="N290" s="92" t="str">
        <f>IF(VLOOKUP($A290,'FE - Flux 2 - UBL'!$A290:$R1165,16,FALSE)=0,"",VLOOKUP($A290,'FE - Flux 2 - UBL'!$A290:$R1165,16,FALSE))</f>
        <v/>
      </c>
      <c r="O290" s="91" t="str">
        <f>IF(VLOOKUP($A290,'FE - Flux 2 - UBL'!$A290:$T1165,17,FALSE)=0,"",VLOOKUP($A290,'FE - Flux 2 - UBL'!$A290:$T1165,17,FALSE))</f>
        <v/>
      </c>
      <c r="P290" s="91" t="str">
        <f>IF(VLOOKUP($A290,'FE - Flux 2 - UBL'!$A290:$T1165,18,FALSE)=0,"",VLOOKUP($A290,'FE - Flux 2 - UBL'!$A290:$T1165,18,FALSE))</f>
        <v/>
      </c>
      <c r="Q290" s="91" t="str">
        <f>IF(VLOOKUP($A290,'FE - Flux 2 - UBL'!$A290:$T1165,19,FALSE)=0,"",VLOOKUP($A290,'FE - Flux 2 - UBL'!$A290:$T1165,19,FALSE))</f>
        <v> BR-33 BR-CO-5 BR-CO-21</v>
      </c>
      <c r="R290" s="95" t="str">
        <f>IF(VLOOKUP($A290,'FE - Flux 2 - UBL'!$A290:$T1165,20,FALSE)=0,"",VLOOKUP($A290,'FE - Flux 2 - UBL'!$A290:$T1165,20,FALSE))</f>
        <v/>
      </c>
    </row>
    <row r="291" spans="1:18" ht="42">
      <c r="A291" s="97" t="s">
        <v>1265</v>
      </c>
      <c r="B291" s="91" t="str">
        <f>VLOOKUP(A291,'FE - Flux 2 - UBL'!A291:D971,4,FALSE)</f>
        <v> 0..1</v>
      </c>
      <c r="C291" s="28"/>
      <c r="D291" s="98" t="s">
        <v>1266</v>
      </c>
      <c r="E291" s="205"/>
      <c r="F291" s="205"/>
      <c r="G291" s="291" t="s">
        <v>2066</v>
      </c>
      <c r="H291" s="292"/>
      <c r="I291" s="93" t="str">
        <f>IF(VLOOKUP($A291,'FE - Flux 2 - UBL'!$A291:$R1166,11,FALSE)=0,"",VLOOKUP($A291,'FE - Flux 2 - UBL'!$A291:$R1166,11,FALSE))</f>
        <v> CODED</v>
      </c>
      <c r="J291" s="93">
        <f>IF(VLOOKUP($A291,'FE - Flux 2 - UBL'!$A291:$R1166,12,FALSE)=0,"",VLOOKUP($A291,'FE - Flux 2 - UBL'!$A291:$R1166,12,FALSE))</f>
        <v>3</v>
      </c>
      <c r="K291" s="91" t="str">
        <f>IF(VLOOKUP($A291,'FE - Flux 2 - UBL'!$A291:$R1166,13,FALSE)=0,"",VLOOKUP($A291,'FE - Flux 2 - UBL'!$A291:$R1166,13,FALSE))</f>
        <v> UNTDID 5189</v>
      </c>
      <c r="L291" s="93" t="str">
        <f>IF(VLOOKUP($A291,'FE - Flux 2 - UBL'!$A291:$R1166,14,FALSE)=0,"",VLOOKUP($A291,'FE - Flux 2 - UBL'!$A291:$R1166,14,FALSE))</f>
        <v/>
      </c>
      <c r="M291" s="108" t="str">
        <f>IF(VLOOKUP($A291,'FE - Flux 2 - UBL'!$A291:$R1166,15,FALSE)=0,"",VLOOKUP($A291,'FE - Flux 2 - UBL'!$A291:$R1166,15,FALSE))</f>
        <v> Reason for delivery at document level, expressed as a code.</v>
      </c>
      <c r="N291" s="92" t="str">
        <f>IF(VLOOKUP($A291,'FE - Flux 2 - UBL'!$A291:$R1166,16,FALSE)=0,"",VLOOKUP($A291,'FE - Flux 2 - UBL'!$A291:$R1166,16,FALSE))</f>
        <v>The Document Level Discount Reason Code and the Document Level Discount Reason must indicate the same discount reason.</v>
      </c>
      <c r="O291" s="91" t="str">
        <f>IF(VLOOKUP($A291,'FE - Flux 2 - UBL'!$A291:$T1166,17,FALSE)=0,"",VLOOKUP($A291,'FE - Flux 2 - UBL'!$A291:$T1166,17,FALSE))</f>
        <v> G1.29</v>
      </c>
      <c r="P291" s="91" t="str">
        <f>IF(VLOOKUP($A291,'FE - Flux 2 - UBL'!$A291:$T1166,18,FALSE)=0,"",VLOOKUP($A291,'FE - Flux 2 - UBL'!$A291:$T1166,18,FALSE))</f>
        <v/>
      </c>
      <c r="Q291" s="91" t="str">
        <f>IF(VLOOKUP($A291,'FE - Flux 2 - UBL'!$A291:$T1166,19,FALSE)=0,"",VLOOKUP($A291,'FE - Flux 2 - UBL'!$A291:$T1166,19,FALSE))</f>
        <v> BR-33 BR-CO-5 BR-CO-21</v>
      </c>
      <c r="R291" s="95" t="str">
        <f>IF(VLOOKUP($A291,'FE - Flux 2 - UBL'!$A291:$T1166,20,FALSE)=0,"",VLOOKUP($A291,'FE - Flux 2 - UBL'!$A291:$T1166,20,FALSE))</f>
        <v/>
      </c>
    </row>
    <row r="292" spans="1:18" ht="68.25" customHeight="1">
      <c r="A292" s="89" t="s">
        <v>1272</v>
      </c>
      <c r="B292" s="91" t="str">
        <f>VLOOKUP(A292,'FE - Flux 2 - UBL'!A292:D972,4,FALSE)</f>
        <v> 0..n</v>
      </c>
      <c r="C292" s="27" t="s">
        <v>1273</v>
      </c>
      <c r="D292" s="209"/>
      <c r="E292" s="209"/>
      <c r="F292" s="209"/>
      <c r="G292" s="291" t="s">
        <v>2067</v>
      </c>
      <c r="H292" s="292"/>
      <c r="I292" s="93" t="str">
        <f>IF(VLOOKUP($A292,'FE - Flux 2 - UBL'!$A292:$R1167,11,FALSE)=0,"",VLOOKUP($A292,'FE - Flux 2 - UBL'!$A292:$R1167,11,FALSE))</f>
        <v/>
      </c>
      <c r="J292" s="93" t="str">
        <f>IF(VLOOKUP($A292,'FE - Flux 2 - UBL'!$A292:$R1167,12,FALSE)=0,"",VLOOKUP($A292,'FE - Flux 2 - UBL'!$A292:$R1167,12,FALSE))</f>
        <v/>
      </c>
      <c r="K292" s="91" t="str">
        <f>IF(VLOOKUP($A292,'FE - Flux 2 - UBL'!$A292:$R1167,13,FALSE)=0,"",VLOOKUP($A292,'FE - Flux 2 - UBL'!$A292:$R1167,13,FALSE))</f>
        <v/>
      </c>
      <c r="L292" s="93" t="str">
        <f>IF(VLOOKUP($A292,'FE - Flux 2 - UBL'!$A292:$R1167,14,FALSE)=0,"",VLOOKUP($A292,'FE - Flux 2 - UBL'!$A292:$R1167,14,FALSE))</f>
        <v/>
      </c>
      <c r="M292" s="108" t="str">
        <f>IF(VLOOKUP($A292,'FE - Flux 2 - UBL'!$A292:$R1167,15,FALSE)=0,"",VLOOKUP($A292,'FE - Flux 2 - UBL'!$A292:$R1167,15,FALSE))</f>
        <v> Group of business terms providing information about charges and fees and taxes other than VAT applicable to the Invoice as a whole.</v>
      </c>
      <c r="N292" s="92" t="str">
        <f>IF(VLOOKUP($A292,'FE - Flux 2 - UBL'!$A292:$R1167,16,FALSE)=0,"",VLOOKUP($A292,'FE - Flux 2 - UBL'!$A292:$R1167,16,FALSE))</f>
        <v/>
      </c>
      <c r="O292" s="91" t="str">
        <f>IF(VLOOKUP($A292,'FE - Flux 2 - UBL'!$A292:$T1167,17,FALSE)=0,"",VLOOKUP($A292,'FE - Flux 2 - UBL'!$A292:$T1167,17,FALSE))</f>
        <v> G6.12</v>
      </c>
      <c r="P292" s="91" t="str">
        <f>IF(VLOOKUP($A292,'FE - Flux 2 - UBL'!$A292:$T1167,18,FALSE)=0,"",VLOOKUP($A292,'FE - Flux 2 - UBL'!$A292:$T1167,18,FALSE))</f>
        <v/>
      </c>
      <c r="Q292" s="91" t="str">
        <f>IF(VLOOKUP($A292,'FE - Flux 2 - UBL'!$A292:$T1167,19,FALSE)=0,"",VLOOKUP($A292,'FE - Flux 2 - UBL'!$A292:$T1167,19,FALSE))</f>
        <v/>
      </c>
      <c r="R292" s="95" t="str">
        <f>IF(VLOOKUP($A292,'FE - Flux 2 - UBL'!$A292:$T1167,20,FALSE)=0,"",VLOOKUP($A292,'FE - Flux 2 - UBL'!$A292:$T1167,20,FALSE))</f>
        <v/>
      </c>
    </row>
    <row r="293" spans="1:18" ht="34.5" customHeight="1">
      <c r="A293" s="97" t="s">
        <v>1276</v>
      </c>
      <c r="B293" s="91" t="str">
        <f>VLOOKUP(A293,'FE - Flux 2 - UBL'!A293:D973,4,FALSE)</f>
        <v> 1..1</v>
      </c>
      <c r="C293" s="26"/>
      <c r="D293" s="99" t="s">
        <v>1277</v>
      </c>
      <c r="E293" s="133"/>
      <c r="F293" s="133"/>
      <c r="G293" s="291" t="s">
        <v>2060</v>
      </c>
      <c r="H293" s="292"/>
      <c r="I293" s="93" t="str">
        <f>IF(VLOOKUP($A293,'FE - Flux 2 - UBL'!$A293:$R1168,11,FALSE)=0,"",VLOOKUP($A293,'FE - Flux 2 - UBL'!$A293:$R1168,11,FALSE))</f>
        <v> AMOUNT</v>
      </c>
      <c r="J293" s="93">
        <f>IF(VLOOKUP($A293,'FE - Flux 2 - UBL'!$A293:$R1168,12,FALSE)=0,"",VLOOKUP($A293,'FE - Flux 2 - UBL'!$A293:$R1168,12,FALSE))</f>
        <v>19.2</v>
      </c>
      <c r="K293" s="91" t="str">
        <f>IF(VLOOKUP($A293,'FE - Flux 2 - UBL'!$A293:$R1168,13,FALSE)=0,"",VLOOKUP($A293,'FE - Flux 2 - UBL'!$A293:$R1168,13,FALSE))</f>
        <v/>
      </c>
      <c r="L293" s="93" t="str">
        <f>IF(VLOOKUP($A293,'FE - Flux 2 - UBL'!$A293:$R1168,14,FALSE)=0,"",VLOOKUP($A293,'FE - Flux 2 - UBL'!$A293:$R1168,14,FALSE))</f>
        <v/>
      </c>
      <c r="M293" s="108" t="str">
        <f>IF(VLOOKUP($A293,'FE - Flux 2 - UBL'!$A293:$R1168,15,FALSE)=0,"",VLOOKUP($A293,'FE - Flux 2 - UBL'!$A293:$R1168,15,FALSE))</f>
        <v> Amount of charges and fees, excluding VAT.</v>
      </c>
      <c r="N293" s="92" t="str">
        <f>IF(VLOOKUP($A293,'FE - Flux 2 - UBL'!$A293:$R1168,16,FALSE)=0,"",VLOOKUP($A293,'FE - Flux 2 - UBL'!$A293:$R1168,16,FALSE))</f>
        <v/>
      </c>
      <c r="O293" s="91" t="str">
        <f>IF(VLOOKUP($A293,'FE - Flux 2 - UBL'!$A293:$T1168,17,FALSE)=0,"",VLOOKUP($A293,'FE - Flux 2 - UBL'!$A293:$T1168,17,FALSE))</f>
        <v> G1.14 G6.12</v>
      </c>
      <c r="P293" s="91" t="str">
        <f>IF(VLOOKUP($A293,'FE - Flux 2 - UBL'!$A293:$T1168,18,FALSE)=0,"",VLOOKUP($A293,'FE - Flux 2 - UBL'!$A293:$T1168,18,FALSE))</f>
        <v/>
      </c>
      <c r="Q293" s="91" t="str">
        <f>IF(VLOOKUP($A293,'FE - Flux 2 - UBL'!$A293:$T1168,19,FALSE)=0,"",VLOOKUP($A293,'FE - Flux 2 - UBL'!$A293:$T1168,19,FALSE))</f>
        <v> BR-36</v>
      </c>
      <c r="R293" s="95" t="str">
        <f>IF(VLOOKUP($A293,'FE - Flux 2 - UBL'!$A293:$T1168,20,FALSE)=0,"",VLOOKUP($A293,'FE - Flux 2 - UBL'!$A293:$T1168,20,FALSE))</f>
        <v/>
      </c>
    </row>
    <row r="294" spans="1:18" ht="34.5" customHeight="1">
      <c r="A294" s="97" t="s">
        <v>1280</v>
      </c>
      <c r="B294" s="91" t="str">
        <f>VLOOKUP(A294,'FE - Flux 2 - UBL'!A294:D974,4,FALSE)</f>
        <v> 0..1</v>
      </c>
      <c r="C294" s="26"/>
      <c r="D294" s="99" t="s">
        <v>1281</v>
      </c>
      <c r="E294" s="133"/>
      <c r="F294" s="133"/>
      <c r="G294" s="291" t="s">
        <v>2061</v>
      </c>
      <c r="H294" s="292"/>
      <c r="I294" s="93" t="str">
        <f>IF(VLOOKUP($A294,'FE - Flux 2 - UBL'!$A294:$R1169,11,FALSE)=0,"",VLOOKUP($A294,'FE - Flux 2 - UBL'!$A294:$R1169,11,FALSE))</f>
        <v> AMOUNT</v>
      </c>
      <c r="J294" s="93">
        <f>IF(VLOOKUP($A294,'FE - Flux 2 - UBL'!$A294:$R1169,12,FALSE)=0,"",VLOOKUP($A294,'FE - Flux 2 - UBL'!$A294:$R1169,12,FALSE))</f>
        <v>19.2</v>
      </c>
      <c r="K294" s="91" t="str">
        <f>IF(VLOOKUP($A294,'FE - Flux 2 - UBL'!$A294:$R1169,13,FALSE)=0,"",VLOOKUP($A294,'FE - Flux 2 - UBL'!$A294:$R1169,13,FALSE))</f>
        <v/>
      </c>
      <c r="L294" s="93" t="str">
        <f>IF(VLOOKUP($A294,'FE - Flux 2 - UBL'!$A294:$R1169,14,FALSE)=0,"",VLOOKUP($A294,'FE - Flux 2 - UBL'!$A294:$R1169,14,FALSE))</f>
        <v/>
      </c>
      <c r="M294" s="108" t="str">
        <f>IF(VLOOKUP($A294,'FE - Flux 2 - UBL'!$A294:$R1169,15,FALSE)=0,"",VLOOKUP($A294,'FE - Flux 2 - UBL'!$A294:$R1169,15,FALSE))</f>
        <v> A base amount that can be used in conjunction with the Document Level Charge Percentage to calculate the Document Level Charge Amount.</v>
      </c>
      <c r="N294" s="92" t="str">
        <f>IF(VLOOKUP($A294,'FE - Flux 2 - UBL'!$A294:$R1169,16,FALSE)=0,"",VLOOKUP($A294,'FE - Flux 2 - UBL'!$A294:$R1169,16,FALSE))</f>
        <v/>
      </c>
      <c r="O294" s="91" t="str">
        <f>IF(VLOOKUP($A294,'FE - Flux 2 - UBL'!$A294:$T1169,17,FALSE)=0,"",VLOOKUP($A294,'FE - Flux 2 - UBL'!$A294:$T1169,17,FALSE))</f>
        <v> G1.14</v>
      </c>
      <c r="P294" s="91" t="str">
        <f>IF(VLOOKUP($A294,'FE - Flux 2 - UBL'!$A294:$T1169,18,FALSE)=0,"",VLOOKUP($A294,'FE - Flux 2 - UBL'!$A294:$T1169,18,FALSE))</f>
        <v/>
      </c>
      <c r="Q294" s="91" t="str">
        <f>IF(VLOOKUP($A294,'FE - Flux 2 - UBL'!$A294:$T1169,19,FALSE)=0,"",VLOOKUP($A294,'FE - Flux 2 - UBL'!$A294:$T1169,19,FALSE))</f>
        <v/>
      </c>
      <c r="R294" s="95" t="str">
        <f>IF(VLOOKUP($A294,'FE - Flux 2 - UBL'!$A294:$T1169,20,FALSE)=0,"",VLOOKUP($A294,'FE - Flux 2 - UBL'!$A294:$T1169,20,FALSE))</f>
        <v/>
      </c>
    </row>
    <row r="295" spans="1:18" ht="34.5" customHeight="1">
      <c r="A295" s="97" t="s">
        <v>1283</v>
      </c>
      <c r="B295" s="91" t="str">
        <f>VLOOKUP(A295,'FE - Flux 2 - UBL'!A295:D975,4,FALSE)</f>
        <v> 0..1</v>
      </c>
      <c r="C295" s="26"/>
      <c r="D295" s="99" t="s">
        <v>1284</v>
      </c>
      <c r="E295" s="133"/>
      <c r="F295" s="133"/>
      <c r="G295" s="291" t="s">
        <v>2062</v>
      </c>
      <c r="H295" s="292"/>
      <c r="I295" s="93" t="str">
        <f>IF(VLOOKUP($A295,'FE - Flux 2 - UBL'!$A295:$R1170,11,FALSE)=0,"",VLOOKUP($A295,'FE - Flux 2 - UBL'!$A295:$R1170,11,FALSE))</f>
        <v> PERCENTAGE</v>
      </c>
      <c r="J295" s="93">
        <f>IF(VLOOKUP($A295,'FE - Flux 2 - UBL'!$A295:$R1170,12,FALSE)=0,"",VLOOKUP($A295,'FE - Flux 2 - UBL'!$A295:$R1170,12,FALSE))</f>
        <v>3.2</v>
      </c>
      <c r="K295" s="91" t="str">
        <f>IF(VLOOKUP($A295,'FE - Flux 2 - UBL'!$A295:$R1170,13,FALSE)=0,"",VLOOKUP($A295,'FE - Flux 2 - UBL'!$A295:$R1170,13,FALSE))</f>
        <v/>
      </c>
      <c r="L295" s="93" t="str">
        <f>IF(VLOOKUP($A295,'FE - Flux 2 - UBL'!$A295:$R1170,14,FALSE)=0,"",VLOOKUP($A295,'FE - Flux 2 - UBL'!$A295:$R1170,14,FALSE))</f>
        <v/>
      </c>
      <c r="M295" s="108" t="str">
        <f>IF(VLOOKUP($A295,'FE - Flux 2 - UBL'!$A295:$R1170,15,FALSE)=0,"",VLOOKUP($A295,'FE - Flux 2 - UBL'!$A295:$R1170,15,FALSE))</f>
        <v>Percentage that can be used in conjunction with the Document Level Charge Basis to calculate the Document Level Charge Amount.</v>
      </c>
      <c r="N295" s="92" t="str">
        <f>IF(VLOOKUP($A295,'FE - Flux 2 - UBL'!$A295:$R1170,16,FALSE)=0,"",VLOOKUP($A295,'FE - Flux 2 - UBL'!$A295:$R1170,16,FALSE))</f>
        <v/>
      </c>
      <c r="O295" s="91" t="str">
        <f>IF(VLOOKUP($A295,'FE - Flux 2 - UBL'!$A295:$T1170,17,FALSE)=0,"",VLOOKUP($A295,'FE - Flux 2 - UBL'!$A295:$T1170,17,FALSE))</f>
        <v/>
      </c>
      <c r="P295" s="91" t="str">
        <f>IF(VLOOKUP($A295,'FE - Flux 2 - UBL'!$A295:$T1170,18,FALSE)=0,"",VLOOKUP($A295,'FE - Flux 2 - UBL'!$A295:$T1170,18,FALSE))</f>
        <v/>
      </c>
      <c r="Q295" s="91" t="str">
        <f>IF(VLOOKUP($A295,'FE - Flux 2 - UBL'!$A295:$T1170,19,FALSE)=0,"",VLOOKUP($A295,'FE - Flux 2 - UBL'!$A295:$T1170,19,FALSE))</f>
        <v/>
      </c>
      <c r="R295" s="95" t="str">
        <f>IF(VLOOKUP($A295,'FE - Flux 2 - UBL'!$A295:$T1170,20,FALSE)=0,"",VLOOKUP($A295,'FE - Flux 2 - UBL'!$A295:$T1170,20,FALSE))</f>
        <v/>
      </c>
    </row>
    <row r="296" spans="1:18" ht="140">
      <c r="A296" s="97" t="s">
        <v>1286</v>
      </c>
      <c r="B296" s="91" t="str">
        <f>VLOOKUP(A296,'FE - Flux 2 - UBL'!A296:D976,4,FALSE)</f>
        <v> 1..1</v>
      </c>
      <c r="C296" s="26"/>
      <c r="D296" s="98" t="s">
        <v>1287</v>
      </c>
      <c r="E296" s="205"/>
      <c r="F296" s="205"/>
      <c r="G296" s="291" t="s">
        <v>2063</v>
      </c>
      <c r="H296" s="292"/>
      <c r="I296" s="93" t="str">
        <f>IF(VLOOKUP($A296,'FE - Flux 2 - UBL'!$A296:$R1171,11,FALSE)=0,"",VLOOKUP($A296,'FE - Flux 2 - UBL'!$A296:$R1171,11,FALSE))</f>
        <v> CODED</v>
      </c>
      <c r="J296" s="93">
        <f>IF(VLOOKUP($A296,'FE - Flux 2 - UBL'!$A296:$R1171,12,FALSE)=0,"",VLOOKUP($A296,'FE - Flux 2 - UBL'!$A296:$R1171,12,FALSE))</f>
        <v>2</v>
      </c>
      <c r="K296" s="91" t="str">
        <f>IF(VLOOKUP($A296,'FE - Flux 2 - UBL'!$A296:$R1171,13,FALSE)=0,"",VLOOKUP($A296,'FE - Flux 2 - UBL'!$A296:$R1171,13,FALSE))</f>
        <v> UNTDID 5305</v>
      </c>
      <c r="L296" s="93" t="str">
        <f>IF(VLOOKUP($A296,'FE - Flux 2 - UBL'!$A296:$R1171,14,FALSE)=0,"",VLOOKUP($A296,'FE - Flux 2 - UBL'!$A296:$R1171,14,FALSE))</f>
        <v/>
      </c>
      <c r="M296" s="108" t="str">
        <f>IF(VLOOKUP($A296,'FE - Flux 2 - UBL'!$A296:$R1171,15,FALSE)=0,"",VLOOKUP($A296,'FE - Flux 2 - UBL'!$A296:$R1171,15,FALSE))</f>
        <v> Coded identification of the VAT type applicable to charges or fees at the document level.</v>
      </c>
      <c r="N296" s="92" t="str">
        <f>IF(VLOOKUP($A296,'FE - Flux 2 - UBL'!$A296:$R1171,16,FALSE)=0,"",VLOOKUP($A296,'FE - Flux 2 - UBL'!$A296:$R1171,16,FALSE))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296" s="91" t="str">
        <f>IF(VLOOKUP($A296,'FE - Flux 2 - UBL'!$A296:$T1171,17,FALSE)=0,"",VLOOKUP($A296,'FE - Flux 2 - UBL'!$A296:$T1171,17,FALSE))</f>
        <v> G2.31 G6.12</v>
      </c>
      <c r="P296" s="91" t="str">
        <f>IF(VLOOKUP($A296,'FE - Flux 2 - UBL'!$A296:$T1171,18,FALSE)=0,"",VLOOKUP($A296,'FE - Flux 2 - UBL'!$A296:$T1171,18,FALSE))</f>
        <v/>
      </c>
      <c r="Q296" s="91" t="str">
        <f>IF(VLOOKUP($A296,'FE - Flux 2 - UBL'!$A296:$T1171,19,FALSE)=0,"",VLOOKUP($A296,'FE - Flux 2 - UBL'!$A296:$T1171,19,FALSE))</f>
        <v> BR-37</v>
      </c>
      <c r="R296" s="95" t="str">
        <f>IF(VLOOKUP($A296,'FE - Flux 2 - UBL'!$A296:$T1171,20,FALSE)=0,"",VLOOKUP($A296,'FE - Flux 2 - UBL'!$A296:$T1171,20,FALSE))</f>
        <v/>
      </c>
    </row>
    <row r="297" spans="1:18" ht="42">
      <c r="A297" s="97" t="s">
        <v>1290</v>
      </c>
      <c r="B297" s="91" t="str">
        <f>VLOOKUP(A297,'FE - Flux 2 - UBL'!A297:D977,4,FALSE)</f>
        <v> 0..1</v>
      </c>
      <c r="C297" s="28"/>
      <c r="D297" s="98" t="s">
        <v>1291</v>
      </c>
      <c r="E297" s="205"/>
      <c r="F297" s="205"/>
      <c r="G297" s="291" t="s">
        <v>2064</v>
      </c>
      <c r="H297" s="292"/>
      <c r="I297" s="93" t="str">
        <f>IF(VLOOKUP($A297,'FE - Flux 2 - UBL'!$A297:$R1172,11,FALSE)=0,"",VLOOKUP($A297,'FE - Flux 2 - UBL'!$A297:$R1172,11,FALSE))</f>
        <v> PERCENTAGE</v>
      </c>
      <c r="J297" s="93">
        <f>IF(VLOOKUP($A297,'FE - Flux 2 - UBL'!$A297:$R1172,12,FALSE)=0,"",VLOOKUP($A297,'FE - Flux 2 - UBL'!$A297:$R1172,12,FALSE))</f>
        <v>3.2</v>
      </c>
      <c r="K297" s="91" t="str">
        <f>IF(VLOOKUP($A297,'FE - Flux 2 - UBL'!$A297:$R1172,13,FALSE)=0,"",VLOOKUP($A297,'FE - Flux 2 - UBL'!$A297:$R1172,13,FALSE))</f>
        <v/>
      </c>
      <c r="L297" s="93" t="str">
        <f>IF(VLOOKUP($A297,'FE - Flux 2 - UBL'!$A297:$R1172,14,FALSE)=0,"",VLOOKUP($A297,'FE - Flux 2 - UBL'!$A297:$R1172,14,FALSE))</f>
        <v/>
      </c>
      <c r="M297" s="108" t="str">
        <f>IF(VLOOKUP($A297,'FE - Flux 2 - UBL'!$A297:$R1172,15,FALSE)=0,"",VLOOKUP($A297,'FE - Flux 2 - UBL'!$A297:$R1172,15,FALSE))</f>
        <v> VAT rate, expressed as a percentage, applicable to document-level charges or fees.</v>
      </c>
      <c r="N297" s="92" t="str">
        <f>IF(VLOOKUP($A297,'FE - Flux 2 - UBL'!$A297:$R1172,16,FALSE)=0,"",VLOOKUP($A297,'FE - Flux 2 - UBL'!$A297:$R1172,16,FALSE))</f>
        <v/>
      </c>
      <c r="O297" s="91" t="str">
        <f>IF(VLOOKUP($A297,'FE - Flux 2 - UBL'!$A297:$T1172,17,FALSE)=0,"",VLOOKUP($A297,'FE - Flux 2 - UBL'!$A297:$T1172,17,FALSE))</f>
        <v> G6.10 G6.12 G1.24</v>
      </c>
      <c r="P297" s="91" t="str">
        <f>IF(VLOOKUP($A297,'FE - Flux 2 - UBL'!$A297:$T1172,18,FALSE)=0,"",VLOOKUP($A297,'FE - Flux 2 - UBL'!$A297:$T1172,18,FALSE))</f>
        <v/>
      </c>
      <c r="Q297" s="91" t="str">
        <f>IF(VLOOKUP($A297,'FE - Flux 2 - UBL'!$A297:$T1172,19,FALSE)=0,"",VLOOKUP($A297,'FE - Flux 2 - UBL'!$A297:$T1172,19,FALSE))</f>
        <v/>
      </c>
      <c r="R297" s="95" t="str">
        <f>IF(VLOOKUP($A297,'FE - Flux 2 - UBL'!$A297:$T1172,20,FALSE)=0,"",VLOOKUP($A297,'FE - Flux 2 - UBL'!$A297:$T1172,20,FALSE))</f>
        <v/>
      </c>
    </row>
    <row r="298" spans="1:18" ht="42">
      <c r="A298" s="97" t="s">
        <v>1293</v>
      </c>
      <c r="B298" s="91" t="str">
        <f>VLOOKUP(A298,'FE - Flux 2 - UBL'!A298:D978,4,FALSE)</f>
        <v> 0..1</v>
      </c>
      <c r="C298" s="28"/>
      <c r="D298" s="98" t="s">
        <v>1294</v>
      </c>
      <c r="E298" s="205"/>
      <c r="F298" s="205"/>
      <c r="G298" s="291" t="s">
        <v>2065</v>
      </c>
      <c r="H298" s="292"/>
      <c r="I298" s="93" t="str">
        <f>IF(VLOOKUP($A298,'FE - Flux 2 - UBL'!$A298:$R1173,11,FALSE)=0,"",VLOOKUP($A298,'FE - Flux 2 - UBL'!$A298:$R1173,11,FALSE))</f>
        <v> TEXT</v>
      </c>
      <c r="J298" s="93">
        <f>IF(VLOOKUP($A298,'FE - Flux 2 - UBL'!$A298:$R1173,12,FALSE)=0,"",VLOOKUP($A298,'FE - Flux 2 - UBL'!$A298:$R1173,12,FALSE))</f>
        <v>1024</v>
      </c>
      <c r="K298" s="91" t="str">
        <f>IF(VLOOKUP($A298,'FE - Flux 2 - UBL'!$A298:$R1173,13,FALSE)=0,"",VLOOKUP($A298,'FE - Flux 2 - UBL'!$A298:$R1173,13,FALSE))</f>
        <v/>
      </c>
      <c r="L298" s="93" t="str">
        <f>IF(VLOOKUP($A298,'FE - Flux 2 - UBL'!$A298:$R1173,14,FALSE)=0,"",VLOOKUP($A298,'FE - Flux 2 - UBL'!$A298:$R1173,14,FALSE))</f>
        <v/>
      </c>
      <c r="M298" s="108" t="str">
        <f>IF(VLOOKUP($A298,'FE - Flux 2 - UBL'!$A298:$R1173,15,FALSE)=0,"",VLOOKUP($A298,'FE - Flux 2 - UBL'!$A298:$R1173,15,FALSE))</f>
        <v>Reason for charges or fees at the document level, expressed as text.</v>
      </c>
      <c r="N298" s="92" t="str">
        <f>IF(VLOOKUP($A298,'FE - Flux 2 - UBL'!$A298:$R1173,16,FALSE)=0,"",VLOOKUP($A298,'FE - Flux 2 - UBL'!$A298:$R1173,16,FALSE))</f>
        <v/>
      </c>
      <c r="O298" s="91" t="str">
        <f>IF(VLOOKUP($A298,'FE - Flux 2 - UBL'!$A298:$T1173,17,FALSE)=0,"",VLOOKUP($A298,'FE - Flux 2 - UBL'!$A298:$T1173,17,FALSE))</f>
        <v/>
      </c>
      <c r="P298" s="91" t="str">
        <f>IF(VLOOKUP($A298,'FE - Flux 2 - UBL'!$A298:$T1173,18,FALSE)=0,"",VLOOKUP($A298,'FE - Flux 2 - UBL'!$A298:$T1173,18,FALSE))</f>
        <v/>
      </c>
      <c r="Q298" s="91" t="str">
        <f>IF(VLOOKUP($A298,'FE - Flux 2 - UBL'!$A298:$T1173,19,FALSE)=0,"",VLOOKUP($A298,'FE - Flux 2 - UBL'!$A298:$T1173,19,FALSE))</f>
        <v> BR-38 BR-CO-6 BR-CO-22</v>
      </c>
      <c r="R298" s="95" t="str">
        <f>IF(VLOOKUP($A298,'FE - Flux 2 - UBL'!$A298:$T1173,20,FALSE)=0,"",VLOOKUP($A298,'FE - Flux 2 - UBL'!$A298:$T1173,20,FALSE))</f>
        <v/>
      </c>
    </row>
    <row r="299" spans="1:18" ht="42">
      <c r="A299" s="97" t="s">
        <v>1297</v>
      </c>
      <c r="B299" s="91" t="str">
        <f>VLOOKUP(A299,'FE - Flux 2 - UBL'!A299:D979,4,FALSE)</f>
        <v> 0..1</v>
      </c>
      <c r="C299" s="50"/>
      <c r="D299" s="98" t="s">
        <v>1298</v>
      </c>
      <c r="E299" s="205"/>
      <c r="F299" s="205"/>
      <c r="G299" s="291" t="s">
        <v>2066</v>
      </c>
      <c r="H299" s="292"/>
      <c r="I299" s="93" t="str">
        <f>IF(VLOOKUP($A299,'FE - Flux 2 - UBL'!$A299:$R1174,11,FALSE)=0,"",VLOOKUP($A299,'FE - Flux 2 - UBL'!$A299:$R1174,11,FALSE))</f>
        <v> CODED</v>
      </c>
      <c r="J299" s="93">
        <f>IF(VLOOKUP($A299,'FE - Flux 2 - UBL'!$A299:$R1174,12,FALSE)=0,"",VLOOKUP($A299,'FE - Flux 2 - UBL'!$A299:$R1174,12,FALSE))</f>
        <v>3</v>
      </c>
      <c r="K299" s="91" t="str">
        <f>IF(VLOOKUP($A299,'FE - Flux 2 - UBL'!$A299:$R1174,13,FALSE)=0,"",VLOOKUP($A299,'FE - Flux 2 - UBL'!$A299:$R1174,13,FALSE))</f>
        <v> UNTDID 7161</v>
      </c>
      <c r="L299" s="93" t="str">
        <f>IF(VLOOKUP($A299,'FE - Flux 2 - UBL'!$A299:$R1174,14,FALSE)=0,"",VLOOKUP($A299,'FE - Flux 2 - UBL'!$A299:$R1174,14,FALSE))</f>
        <v/>
      </c>
      <c r="M299" s="108" t="str">
        <f>IF(VLOOKUP($A299,'FE - Flux 2 - UBL'!$A299:$R1174,15,FALSE)=0,"",VLOOKUP($A299,'FE - Flux 2 - UBL'!$A299:$R1174,15,FALSE))</f>
        <v> Reason for charges or fees at the document level, expressed as a code.</v>
      </c>
      <c r="N299" s="92" t="str">
        <f>IF(VLOOKUP($A299,'FE - Flux 2 - UBL'!$A299:$R1174,16,FALSE)=0,"",VLOOKUP($A299,'FE - Flux 2 - UBL'!$A299:$R1174,16,FALSE))</f>
        <v> Use entries from the UNTDID 7161 code list [6]. The Document Level Charge Reason Code and the Document Level Charge Reason must indicate the same charge reason.</v>
      </c>
      <c r="O299" s="91" t="str">
        <f>IF(VLOOKUP($A299,'FE - Flux 2 - UBL'!$A299:$T1174,17,FALSE)=0,"",VLOOKUP($A299,'FE - Flux 2 - UBL'!$A299:$T1174,17,FALSE))</f>
        <v> G1.29</v>
      </c>
      <c r="P299" s="91" t="str">
        <f>IF(VLOOKUP($A299,'FE - Flux 2 - UBL'!$A299:$T1174,18,FALSE)=0,"",VLOOKUP($A299,'FE - Flux 2 - UBL'!$A299:$T1174,18,FALSE))</f>
        <v/>
      </c>
      <c r="Q299" s="91" t="str">
        <f>IF(VLOOKUP($A299,'FE - Flux 2 - UBL'!$A299:$T1174,19,FALSE)=0,"",VLOOKUP($A299,'FE - Flux 2 - UBL'!$A299:$T1174,19,FALSE))</f>
        <v> BR-38 BR-CO-6 BR-CO-22</v>
      </c>
      <c r="R299" s="95" t="str">
        <f>IF(VLOOKUP($A299,'FE - Flux 2 - UBL'!$A299:$T1174,20,FALSE)=0,"",VLOOKUP($A299,'FE - Flux 2 - UBL'!$A299:$T1174,20,FALSE))</f>
        <v/>
      </c>
    </row>
    <row r="300" spans="1:18" ht="33" customHeight="1">
      <c r="A300" s="89" t="s">
        <v>1302</v>
      </c>
      <c r="B300" s="91" t="str">
        <f>VLOOKUP(A300,'FE - Flux 2 - UBL'!A300:D980,4,FALSE)</f>
        <v> 1..1</v>
      </c>
      <c r="C300" s="27" t="s">
        <v>1303</v>
      </c>
      <c r="D300" s="209"/>
      <c r="E300" s="209"/>
      <c r="F300" s="209"/>
      <c r="G300" s="291" t="s">
        <v>2068</v>
      </c>
      <c r="H300" s="292"/>
      <c r="I300" s="93" t="str">
        <f>IF(VLOOKUP($A300,'FE - Flux 2 - UBL'!$A300:$R1175,11,FALSE)=0,"",VLOOKUP($A300,'FE - Flux 2 - UBL'!$A300:$R1175,11,FALSE))</f>
        <v/>
      </c>
      <c r="J300" s="93" t="str">
        <f>IF(VLOOKUP($A300,'FE - Flux 2 - UBL'!$A300:$R1175,12,FALSE)=0,"",VLOOKUP($A300,'FE - Flux 2 - UBL'!$A300:$R1175,12,FALSE))</f>
        <v/>
      </c>
      <c r="K300" s="91" t="str">
        <f>IF(VLOOKUP($A300,'FE - Flux 2 - UBL'!$A300:$R1175,13,FALSE)=0,"",VLOOKUP($A300,'FE - Flux 2 - UBL'!$A300:$R1175,13,FALSE))</f>
        <v/>
      </c>
      <c r="L300" s="93" t="str">
        <f>IF(VLOOKUP($A300,'FE - Flux 2 - UBL'!$A300:$R1175,14,FALSE)=0,"",VLOOKUP($A300,'FE - Flux 2 - UBL'!$A300:$R1175,14,FALSE))</f>
        <v/>
      </c>
      <c r="M300" s="108" t="str">
        <f>IF(VLOOKUP($A300,'FE - Flux 2 - UBL'!$A300:$R1175,15,FALSE)=0,"",VLOOKUP($A300,'FE - Flux 2 - UBL'!$A300:$R1175,15,FALSE))</f>
        <v> Group of business terms providing information about the monetary totals of the Invoice.</v>
      </c>
      <c r="N300" s="92" t="str">
        <f>IF(VLOOKUP($A300,'FE - Flux 2 - UBL'!$A300:$R1175,16,FALSE)=0,"",VLOOKUP($A300,'FE - Flux 2 - UBL'!$A300:$R1175,16,FALSE))</f>
        <v/>
      </c>
      <c r="O300" s="91" t="str">
        <f>IF(VLOOKUP($A300,'FE - Flux 2 - UBL'!$A300:$T1175,17,FALSE)=0,"",VLOOKUP($A300,'FE - Flux 2 - UBL'!$A300:$T1175,17,FALSE))</f>
        <v> G6.08</v>
      </c>
      <c r="P300" s="91" t="str">
        <f>IF(VLOOKUP($A300,'FE - Flux 2 - UBL'!$A300:$T1175,18,FALSE)=0,"",VLOOKUP($A300,'FE - Flux 2 - UBL'!$A300:$T1175,18,FALSE))</f>
        <v/>
      </c>
      <c r="Q300" s="91" t="str">
        <f>IF(VLOOKUP($A300,'FE - Flux 2 - UBL'!$A300:$T1175,19,FALSE)=0,"",VLOOKUP($A300,'FE - Flux 2 - UBL'!$A300:$T1175,19,FALSE))</f>
        <v/>
      </c>
      <c r="R300" s="95" t="str">
        <f>IF(VLOOKUP($A300,'FE - Flux 2 - UBL'!$A300:$T1175,20,FALSE)=0,"",VLOOKUP($A300,'FE - Flux 2 - UBL'!$A300:$T1175,20,FALSE))</f>
        <v/>
      </c>
    </row>
    <row r="301" spans="1:18" ht="126">
      <c r="A301" s="97" t="s">
        <v>1306</v>
      </c>
      <c r="B301" s="91" t="str">
        <f>VLOOKUP(A301,'FE - Flux 2 - UBL'!A301:D981,4,FALSE)</f>
        <v> 1..1</v>
      </c>
      <c r="C301" s="38"/>
      <c r="D301" s="99" t="s">
        <v>1307</v>
      </c>
      <c r="E301" s="99"/>
      <c r="F301" s="99"/>
      <c r="G301" s="291" t="s">
        <v>2069</v>
      </c>
      <c r="H301" s="292"/>
      <c r="I301" s="93" t="str">
        <f>IF(VLOOKUP($A301,'FE - Flux 2 - UBL'!$A301:$R1176,11,FALSE)=0,"",VLOOKUP($A301,'FE - Flux 2 - UBL'!$A301:$R1176,11,FALSE))</f>
        <v> AMOUNT</v>
      </c>
      <c r="J301" s="93">
        <f>IF(VLOOKUP($A301,'FE - Flux 2 - UBL'!$A301:$R1176,12,FALSE)=0,"",VLOOKUP($A301,'FE - Flux 2 - UBL'!$A301:$R1176,12,FALSE))</f>
        <v>19.2</v>
      </c>
      <c r="K301" s="91" t="str">
        <f>IF(VLOOKUP($A301,'FE - Flux 2 - UBL'!$A301:$R1176,13,FALSE)=0,"",VLOOKUP($A301,'FE - Flux 2 - UBL'!$A301:$R1176,13,FALSE))</f>
        <v/>
      </c>
      <c r="L301" s="93" t="str">
        <f>IF(VLOOKUP($A301,'FE - Flux 2 - UBL'!$A301:$R1176,14,FALSE)=0,"",VLOOKUP($A301,'FE - Flux 2 - UBL'!$A301:$R1176,14,FALSE))</f>
        <v/>
      </c>
      <c r="M301" s="108" t="str">
        <f>IF(VLOOKUP($A301,'FE - Flux 2 - UBL'!$A301:$R1176,15,FALSE)=0,"",VLOOKUP($A301,'FE - Flux 2 - UBL'!$A301:$R1176,15,FALSE))</f>
        <v> Sum of the net amount of all lines of the Invoice.</v>
      </c>
      <c r="N301" s="92" t="str">
        <f>IF(VLOOKUP($A301,'FE - Flux 2 - UBL'!$A301:$R1176,16,FALSE)=0,"",VLOOKUP($A301,'FE - Flux 2 - UBL'!$A301:$R1176,16,FALSE))</f>
        <v/>
      </c>
      <c r="O301" s="91" t="str">
        <f>IF(VLOOKUP($A301,'FE - Flux 2 - UBL'!$A301:$T1176,17,FALSE)=0,"",VLOOKUP($A301,'FE - Flux 2 - UBL'!$A301:$T1176,17,FALSE))</f>
        <v> G1.14 G1.54</v>
      </c>
      <c r="P301" s="91" t="str">
        <f>IF(VLOOKUP($A301,'FE - Flux 2 - UBL'!$A301:$T1176,18,FALSE)=0,"",VLOOKUP($A301,'FE - Flux 2 - UBL'!$A301:$T1176,18,FALSE))</f>
        <v> S1.06</v>
      </c>
      <c r="Q301" s="91" t="str">
        <f>IF(VLOOKUP($A301,'FE - Flux 2 - UBL'!$A301:$T1176,19,FALSE)=0,"",VLOOKUP($A301,'FE - Flux 2 - UBL'!$A301:$T1176,19,FALSE))</f>
        <v> EN16931: BR-12 BR-CO-10 EXTENDED_CTC_FR: BR-12 EXT_CTC_FR-BR-CO10</v>
      </c>
      <c r="R301" s="95" t="str">
        <f>IF(VLOOKUP($A301,'FE - Flux 2 - UBL'!$A301:$T1176,20,FALSE)=0,"",VLOOKUP($A301,'FE - Flux 2 - UBL'!$A301:$T1176,20,FALSE))</f>
        <v/>
      </c>
    </row>
    <row r="302" spans="1:18" ht="112">
      <c r="A302" s="97" t="s">
        <v>1312</v>
      </c>
      <c r="B302" s="91" t="str">
        <f>VLOOKUP(A302,'FE - Flux 2 - UBL'!A302:D982,4,FALSE)</f>
        <v> 0..1</v>
      </c>
      <c r="C302" s="38"/>
      <c r="D302" s="99" t="s">
        <v>1313</v>
      </c>
      <c r="E302" s="133"/>
      <c r="F302" s="133"/>
      <c r="G302" s="291" t="s">
        <v>2070</v>
      </c>
      <c r="H302" s="292"/>
      <c r="I302" s="93" t="str">
        <f>IF(VLOOKUP($A302,'FE - Flux 2 - UBL'!$A302:$R1177,11,FALSE)=0,"",VLOOKUP($A302,'FE - Flux 2 - UBL'!$A302:$R1177,11,FALSE))</f>
        <v> AMOUNT</v>
      </c>
      <c r="J302" s="93">
        <f>IF(VLOOKUP($A302,'FE - Flux 2 - UBL'!$A302:$R1177,12,FALSE)=0,"",VLOOKUP($A302,'FE - Flux 2 - UBL'!$A302:$R1177,12,FALSE))</f>
        <v>19.2</v>
      </c>
      <c r="K302" s="91" t="str">
        <f>IF(VLOOKUP($A302,'FE - Flux 2 - UBL'!$A302:$R1177,13,FALSE)=0,"",VLOOKUP($A302,'FE - Flux 2 - UBL'!$A302:$R1177,13,FALSE))</f>
        <v/>
      </c>
      <c r="L302" s="93" t="str">
        <f>IF(VLOOKUP($A302,'FE - Flux 2 - UBL'!$A302:$R1177,14,FALSE)=0,"",VLOOKUP($A302,'FE - Flux 2 - UBL'!$A302:$R1177,14,FALSE))</f>
        <v/>
      </c>
      <c r="M302" s="108" t="str">
        <f>IF(VLOOKUP($A302,'FE - Flux 2 - UBL'!$A302:$R1177,15,FALSE)=0,"",VLOOKUP($A302,'FE - Flux 2 - UBL'!$A302:$R1177,15,FALSE))</f>
        <v>Sum of all discounts at the Invoice document level.</v>
      </c>
      <c r="N302" s="92" t="str">
        <f>IF(VLOOKUP($A302,'FE - Flux 2 - UBL'!$A302:$R1177,16,FALSE)=0,"",VLOOKUP($A302,'FE - Flux 2 - UBL'!$A302:$R1177,16,FALSE))</f>
        <v> Discounts applied at the line level are included in the Invoice Line Net Amount used in the Sum of Invoice Line Net Amount.</v>
      </c>
      <c r="O302" s="91" t="str">
        <f>IF(VLOOKUP($A302,'FE - Flux 2 - UBL'!$A302:$T1177,17,FALSE)=0,"",VLOOKUP($A302,'FE - Flux 2 - UBL'!$A302:$T1177,17,FALSE))</f>
        <v> G1.14 G1.54</v>
      </c>
      <c r="P302" s="91" t="str">
        <f>IF(VLOOKUP($A302,'FE - Flux 2 - UBL'!$A302:$T1177,18,FALSE)=0,"",VLOOKUP($A302,'FE - Flux 2 - UBL'!$A302:$T1177,18,FALSE))</f>
        <v> S1.06</v>
      </c>
      <c r="Q302" s="91" t="str">
        <f>IF(VLOOKUP($A302,'FE - Flux 2 - UBL'!$A302:$T1177,19,FALSE)=0,"",VLOOKUP($A302,'FE - Flux 2 - UBL'!$A302:$T1177,19,FALSE))</f>
        <v xml:space="preserve"> EN16931: BR-CO-11 EXTENDED_CTC_FR: EXT_CTC_FR-BR-CO11</v>
      </c>
      <c r="R302" s="95" t="str">
        <f>IF(VLOOKUP($A302,'FE - Flux 2 - UBL'!$A302:$T1177,20,FALSE)=0,"",VLOOKUP($A302,'FE - Flux 2 - UBL'!$A302:$T1177,20,FALSE))</f>
        <v/>
      </c>
    </row>
    <row r="303" spans="1:18" ht="98">
      <c r="A303" s="97" t="s">
        <v>1318</v>
      </c>
      <c r="B303" s="91" t="str">
        <f>VLOOKUP(A303,'FE - Flux 2 - UBL'!A303:D983,4,FALSE)</f>
        <v> 0..1</v>
      </c>
      <c r="C303" s="38"/>
      <c r="D303" s="99" t="s">
        <v>1319</v>
      </c>
      <c r="E303" s="133"/>
      <c r="F303" s="133"/>
      <c r="G303" s="291" t="s">
        <v>2071</v>
      </c>
      <c r="H303" s="292"/>
      <c r="I303" s="93" t="str">
        <f>IF(VLOOKUP($A303,'FE - Flux 2 - UBL'!$A303:$R1178,11,FALSE)=0,"",VLOOKUP($A303,'FE - Flux 2 - UBL'!$A303:$R1178,11,FALSE))</f>
        <v> AMOUNT</v>
      </c>
      <c r="J303" s="93">
        <f>IF(VLOOKUP($A303,'FE - Flux 2 - UBL'!$A303:$R1178,12,FALSE)=0,"",VLOOKUP($A303,'FE - Flux 2 - UBL'!$A303:$R1178,12,FALSE))</f>
        <v>19.2</v>
      </c>
      <c r="K303" s="91" t="str">
        <f>IF(VLOOKUP($A303,'FE - Flux 2 - UBL'!$A303:$R1178,13,FALSE)=0,"",VLOOKUP($A303,'FE - Flux 2 - UBL'!$A303:$R1178,13,FALSE))</f>
        <v/>
      </c>
      <c r="L303" s="93" t="str">
        <f>IF(VLOOKUP($A303,'FE - Flux 2 - UBL'!$A303:$R1178,14,FALSE)=0,"",VLOOKUP($A303,'FE - Flux 2 - UBL'!$A303:$R1178,14,FALSE))</f>
        <v/>
      </c>
      <c r="M303" s="108" t="str">
        <f>IF(VLOOKUP($A303,'FE - Flux 2 - UBL'!$A303:$R1178,15,FALSE)=0,"",VLOOKUP($A303,'FE - Flux 2 - UBL'!$A303:$R1178,15,FALSE))</f>
        <v> Sum of all charges or fees at the Invoice document level.</v>
      </c>
      <c r="N303" s="92" t="str">
        <f>IF(VLOOKUP($A303,'FE - Flux 2 - UBL'!$A303:$R1178,16,FALSE)=0,"",VLOOKUP($A303,'FE - Flux 2 - UBL'!$A303:$R1178,16,FALSE))</f>
        <v> Charges applied at the line level are included in the Invoice Line Net Amount used in the Sum of Invoice Line Net Amount.</v>
      </c>
      <c r="O303" s="91" t="str">
        <f>IF(VLOOKUP($A303,'FE - Flux 2 - UBL'!$A303:$T1178,17,FALSE)=0,"",VLOOKUP($A303,'FE - Flux 2 - UBL'!$A303:$T1178,17,FALSE))</f>
        <v> G1.14 G1.54</v>
      </c>
      <c r="P303" s="91" t="str">
        <f>IF(VLOOKUP($A303,'FE - Flux 2 - UBL'!$A303:$T1178,18,FALSE)=0,"",VLOOKUP($A303,'FE - Flux 2 - UBL'!$A303:$T1178,18,FALSE))</f>
        <v> S1.06</v>
      </c>
      <c r="Q303" s="91" t="str">
        <f>IF(VLOOKUP($A303,'FE - Flux 2 - UBL'!$A303:$T1178,19,FALSE)=0,"",VLOOKUP($A303,'FE - Flux 2 - UBL'!$A303:$T1178,19,FALSE))</f>
        <v> EN16931: BR-CO-12 EXTENDED_CTC_FR: EXT_CTC_FR-BR-CO12</v>
      </c>
      <c r="R303" s="95" t="str">
        <f>IF(VLOOKUP($A303,'FE - Flux 2 - UBL'!$A303:$T1178,20,FALSE)=0,"",VLOOKUP($A303,'FE - Flux 2 - UBL'!$A303:$T1178,20,FALSE))</f>
        <v/>
      </c>
    </row>
    <row r="304" spans="1:18" ht="42">
      <c r="A304" s="97" t="s">
        <v>1324</v>
      </c>
      <c r="B304" s="91" t="str">
        <f>VLOOKUP(A304,'FE - Flux 2 - UBL'!A304:D984,4,FALSE)</f>
        <v> 1..1</v>
      </c>
      <c r="C304" s="26"/>
      <c r="D304" s="99" t="s">
        <v>1325</v>
      </c>
      <c r="E304" s="134"/>
      <c r="F304" s="133"/>
      <c r="G304" s="291" t="s">
        <v>2072</v>
      </c>
      <c r="H304" s="292"/>
      <c r="I304" s="93" t="str">
        <f>IF(VLOOKUP($A304,'FE - Flux 2 - UBL'!$A304:$R1179,11,FALSE)=0,"",VLOOKUP($A304,'FE - Flux 2 - UBL'!$A304:$R1179,11,FALSE))</f>
        <v> AMOUNT</v>
      </c>
      <c r="J304" s="93">
        <f>IF(VLOOKUP($A304,'FE - Flux 2 - UBL'!$A304:$R1179,12,FALSE)=0,"",VLOOKUP($A304,'FE - Flux 2 - UBL'!$A304:$R1179,12,FALSE))</f>
        <v>19.2</v>
      </c>
      <c r="K304" s="91" t="str">
        <f>IF(VLOOKUP($A304,'FE - Flux 2 - UBL'!$A304:$R1179,13,FALSE)=0,"",VLOOKUP($A304,'FE - Flux 2 - UBL'!$A304:$R1179,13,FALSE))</f>
        <v/>
      </c>
      <c r="L304" s="93" t="str">
        <f>IF(VLOOKUP($A304,'FE - Flux 2 - UBL'!$A304:$R1179,14,FALSE)=0,"",VLOOKUP($A304,'FE - Flux 2 - UBL'!$A304:$R1179,14,FALSE))</f>
        <v/>
      </c>
      <c r="M304" s="108" t="str">
        <f>IF(VLOOKUP($A304,'FE - Flux 2 - UBL'!$A304:$R1179,15,FALSE)=0,"",VLOOKUP($A304,'FE - Flux 2 - UBL'!$A304:$R1179,15,FALSE))</f>
        <v> Total amount of the Invoice, excluding VAT.</v>
      </c>
      <c r="N304" s="92" t="str">
        <f>IF(VLOOKUP($A304,'FE - Flux 2 - UBL'!$A304:$R1179,16,FALSE)=0,"",VLOOKUP($A304,'FE - Flux 2 - UBL'!$A304:$R1179,16,FALSE))</f>
        <v> The Total Invoice Amount excluding VAT corresponds to the Sum of the net amount of the invoice lines, less the Sum of discounts at the document level, plus the Sum of charges or fees at the document level.</v>
      </c>
      <c r="O304" s="91" t="str">
        <f>IF(VLOOKUP($A304,'FE - Flux 2 - UBL'!$A304:$T1179,17,FALSE)=0,"",VLOOKUP($A304,'FE - Flux 2 - UBL'!$A304:$T1179,17,FALSE))</f>
        <v>G1.14 G1.59 G6.08</v>
      </c>
      <c r="P304" s="91" t="str">
        <f>IF(VLOOKUP($A304,'FE - Flux 2 - UBL'!$A304:$T1179,18,FALSE)=0,"",VLOOKUP($A304,'FE - Flux 2 - UBL'!$A304:$T1179,18,FALSE))</f>
        <v/>
      </c>
      <c r="Q304" s="91" t="str">
        <f>IF(VLOOKUP($A304,'FE - Flux 2 - UBL'!$A304:$T1179,19,FALSE)=0,"",VLOOKUP($A304,'FE - Flux 2 - UBL'!$A304:$T1179,19,FALSE))</f>
        <v> BR-13 BR-CO-13</v>
      </c>
      <c r="R304" s="95" t="str">
        <f>IF(VLOOKUP($A304,'FE - Flux 2 - UBL'!$A304:$T1179,20,FALSE)=0,"",VLOOKUP($A304,'FE - Flux 2 - UBL'!$A304:$T1179,20,FALSE))</f>
        <v/>
      </c>
    </row>
    <row r="305" spans="1:18" ht="28">
      <c r="A305" s="97" t="s">
        <v>1331</v>
      </c>
      <c r="B305" s="91" t="str">
        <f>VLOOKUP(A305,'FE - Flux 2 - UBL'!A305:D985,4,FALSE)</f>
        <v> 0..1</v>
      </c>
      <c r="C305" s="26"/>
      <c r="D305" s="99" t="s">
        <v>1332</v>
      </c>
      <c r="E305" s="134"/>
      <c r="F305" s="133"/>
      <c r="G305" s="291" t="s">
        <v>2073</v>
      </c>
      <c r="H305" s="292"/>
      <c r="I305" s="93" t="str">
        <f>IF(VLOOKUP($A305,'FE - Flux 2 - UBL'!$A305:$R1180,11,FALSE)=0,"",VLOOKUP($A305,'FE - Flux 2 - UBL'!$A305:$R1180,11,FALSE))</f>
        <v> AMOUNT</v>
      </c>
      <c r="J305" s="93">
        <f>IF(VLOOKUP($A305,'FE - Flux 2 - UBL'!$A305:$R1180,12,FALSE)=0,"",VLOOKUP($A305,'FE - Flux 2 - UBL'!$A305:$R1180,12,FALSE))</f>
        <v>19.2</v>
      </c>
      <c r="K305" s="91" t="str">
        <f>IF(VLOOKUP($A305,'FE - Flux 2 - UBL'!$A305:$R1180,13,FALSE)=0,"",VLOOKUP($A305,'FE - Flux 2 - UBL'!$A305:$R1180,13,FALSE))</f>
        <v/>
      </c>
      <c r="L305" s="93" t="str">
        <f>IF(VLOOKUP($A305,'FE - Flux 2 - UBL'!$A305:$R1180,14,FALSE)=0,"",VLOOKUP($A305,'FE - Flux 2 - UBL'!$A305:$R1180,14,FALSE))</f>
        <v/>
      </c>
      <c r="M305" s="108" t="str">
        <f>IF(VLOOKUP($A305,'FE - Flux 2 - UBL'!$A305:$R1180,15,FALSE)=0,"",VLOOKUP($A305,'FE - Flux 2 - UBL'!$A305:$R1180,15,FALSE))</f>
        <v> Total VAT amount of the Invoice.</v>
      </c>
      <c r="N305" s="92" t="str">
        <f>IF(VLOOKUP($A305,'FE - Flux 2 - UBL'!$A305:$R1180,16,FALSE)=0,"",VLOOKUP($A305,'FE - Flux 2 - UBL'!$A305:$R1180,16,FALSE))</f>
        <v> The Total Invoice Amount including VAT corresponds to the sum of all VAT amounts of the different VAT types.</v>
      </c>
      <c r="O305" s="91" t="str">
        <f>IF(VLOOKUP($A305,'FE - Flux 2 - UBL'!$A305:$T1180,17,FALSE)=0,"",VLOOKUP($A305,'FE - Flux 2 - UBL'!$A305:$T1180,17,FALSE))</f>
        <v> G1.14 G6.08</v>
      </c>
      <c r="P305" s="91" t="str">
        <f>IF(VLOOKUP($A305,'FE - Flux 2 - UBL'!$A305:$T1180,18,FALSE)=0,"",VLOOKUP($A305,'FE - Flux 2 - UBL'!$A305:$T1180,18,FALSE))</f>
        <v/>
      </c>
      <c r="Q305" s="91" t="str">
        <f>IF(VLOOKUP($A305,'FE - Flux 2 - UBL'!$A305:$T1180,19,FALSE)=0,"",VLOOKUP($A305,'FE - Flux 2 - UBL'!$A305:$T1180,19,FALSE))</f>
        <v> BR-CO-14</v>
      </c>
      <c r="R305" s="95" t="str">
        <f>IF(VLOOKUP($A305,'FE - Flux 2 - UBL'!$A305:$T1180,20,FALSE)=0,"",VLOOKUP($A305,'FE - Flux 2 - UBL'!$A305:$T1180,20,FALSE))</f>
        <v/>
      </c>
    </row>
    <row r="306" spans="1:18" ht="98">
      <c r="A306" s="97" t="s">
        <v>1338</v>
      </c>
      <c r="B306" s="91" t="str">
        <f>VLOOKUP(A306,'FE - Flux 2 - UBL'!A306:D986,4,FALSE)</f>
        <v> 0..1</v>
      </c>
      <c r="C306" s="26"/>
      <c r="D306" s="99" t="s">
        <v>1339</v>
      </c>
      <c r="E306" s="134"/>
      <c r="F306" s="133"/>
      <c r="G306" s="291" t="s">
        <v>2073</v>
      </c>
      <c r="H306" s="292"/>
      <c r="I306" s="93" t="str">
        <f>IF(VLOOKUP($A306,'FE - Flux 2 - UBL'!$A306:$R1181,11,FALSE)=0,"",VLOOKUP($A306,'FE - Flux 2 - UBL'!$A306:$R1181,11,FALSE))</f>
        <v> AMOUNT</v>
      </c>
      <c r="J306" s="93">
        <f>IF(VLOOKUP($A306,'FE - Flux 2 - UBL'!$A306:$R1181,12,FALSE)=0,"",VLOOKUP($A306,'FE - Flux 2 - UBL'!$A306:$R1181,12,FALSE))</f>
        <v>19.2</v>
      </c>
      <c r="K306" s="91" t="str">
        <f>IF(VLOOKUP($A306,'FE - Flux 2 - UBL'!$A306:$R1181,13,FALSE)=0,"",VLOOKUP($A306,'FE - Flux 2 - UBL'!$A306:$R1181,13,FALSE))</f>
        <v/>
      </c>
      <c r="L306" s="93" t="str">
        <f>IF(VLOOKUP($A306,'FE - Flux 2 - UBL'!$A306:$R1181,14,FALSE)=0,"",VLOOKUP($A306,'FE - Flux 2 - UBL'!$A306:$R1181,14,FALSE))</f>
        <v/>
      </c>
      <c r="M306" s="108" t="str">
        <f>IF(VLOOKUP($A306,'FE - Flux 2 - UBL'!$A306:$R1181,15,FALSE)=0,"",VLOOKUP($A306,'FE - Flux 2 - UBL'!$A306:$R1181,15,FALSE))</f>
        <v> Total amount of VAT expressed in the accounting currency accepted or required in the Seller's country.</v>
      </c>
      <c r="N306" s="92" t="str">
        <f>IF(VLOOKUP($A306,'FE - Flux 2 - UBL'!$A306:$R1181,16,FALSE)=0,"",VLOOKUP($A306,'FE - Flux 2 - UBL'!$A306:$R1181,16,FALSE))</f>
        <v> Should be used when the VAT Accounting Currency differs from the Invoice Currency Code. The VAT Accounting Currency is not used in calculating Invoice totals. Valid currency lists are registered with the ISO 4217 “Codes for the Representation of Currencies and Fund Types” Maintenance Agency. It is recommended to use alpha-3 representation.</v>
      </c>
      <c r="O306" s="91" t="str">
        <f>IF(VLOOKUP($A306,'FE - Flux 2 - UBL'!$A306:$T1181,17,FALSE)=0,"",VLOOKUP($A306,'FE - Flux 2 - UBL'!$A306:$T1181,17,FALSE))</f>
        <v> G1.14</v>
      </c>
      <c r="P306" s="91" t="str">
        <f>IF(VLOOKUP($A306,'FE - Flux 2 - UBL'!$A306:$T1181,18,FALSE)=0,"",VLOOKUP($A306,'FE - Flux 2 - UBL'!$A306:$T1181,18,FALSE))</f>
        <v/>
      </c>
      <c r="Q306" s="91" t="str">
        <f>IF(VLOOKUP($A306,'FE - Flux 2 - UBL'!$A306:$T1181,19,FALSE)=0,"",VLOOKUP($A306,'FE - Flux 2 - UBL'!$A306:$T1181,19,FALSE))</f>
        <v> BR-53</v>
      </c>
      <c r="R306" s="95" t="str">
        <f>IF(VLOOKUP($A306,'FE - Flux 2 - UBL'!$A306:$T1181,20,FALSE)=0,"",VLOOKUP($A306,'FE - Flux 2 - UBL'!$A306:$T1181,20,FALSE))</f>
        <v/>
      </c>
    </row>
    <row r="307" spans="1:18" ht="42">
      <c r="A307" s="97" t="s">
        <v>1343</v>
      </c>
      <c r="B307" s="91" t="str">
        <f>VLOOKUP(A307,'FE - Flux 2 - UBL'!A307:D987,4,FALSE)</f>
        <v> 1..1</v>
      </c>
      <c r="C307" s="26"/>
      <c r="D307" s="99" t="s">
        <v>1344</v>
      </c>
      <c r="E307" s="134"/>
      <c r="F307" s="133"/>
      <c r="G307" s="291" t="s">
        <v>2074</v>
      </c>
      <c r="H307" s="292"/>
      <c r="I307" s="93" t="str">
        <f>IF(VLOOKUP($A307,'FE - Flux 2 - UBL'!$A307:$R1182,11,FALSE)=0,"",VLOOKUP($A307,'FE - Flux 2 - UBL'!$A307:$R1182,11,FALSE))</f>
        <v> AMOUNT</v>
      </c>
      <c r="J307" s="93">
        <f>IF(VLOOKUP($A307,'FE - Flux 2 - UBL'!$A307:$R1182,12,FALSE)=0,"",VLOOKUP($A307,'FE - Flux 2 - UBL'!$A307:$R1182,12,FALSE))</f>
        <v>19.2</v>
      </c>
      <c r="K307" s="91" t="str">
        <f>IF(VLOOKUP($A307,'FE - Flux 2 - UBL'!$A307:$R1182,13,FALSE)=0,"",VLOOKUP($A307,'FE - Flux 2 - UBL'!$A307:$R1182,13,FALSE))</f>
        <v/>
      </c>
      <c r="L307" s="93" t="str">
        <f>IF(VLOOKUP($A307,'FE - Flux 2 - UBL'!$A307:$R1182,14,FALSE)=0,"",VLOOKUP($A307,'FE - Flux 2 - UBL'!$A307:$R1182,14,FALSE))</f>
        <v/>
      </c>
      <c r="M307" s="108" t="str">
        <f>IF(VLOOKUP($A307,'FE - Flux 2 - UBL'!$A307:$R1182,15,FALSE)=0,"",VLOOKUP($A307,'FE - Flux 2 - UBL'!$A307:$R1182,15,FALSE))</f>
        <v>Total amount of the Invoice, including VAT.</v>
      </c>
      <c r="N307" s="92" t="str">
        <f>IF(VLOOKUP($A307,'FE - Flux 2 - UBL'!$A307:$R1182,16,FALSE)=0,"",VLOOKUP($A307,'FE - Flux 2 - UBL'!$A307:$R1182,16,FALSE))</f>
        <v> The Total Invoice Amount including VAT corresponds to the Total Invoice Amount excluding VAT to which is added the Total Invoice Amount including VAT. The Total Invoice Amount including VAT must be greater than or equal to zero.</v>
      </c>
      <c r="O307" s="91" t="str">
        <f>IF(VLOOKUP($A307,'FE - Flux 2 - UBL'!$A307:$T1182,17,FALSE)=0,"",VLOOKUP($A307,'FE - Flux 2 - UBL'!$A307:$T1182,17,FALSE))</f>
        <v> G1.14</v>
      </c>
      <c r="P307" s="91" t="str">
        <f>IF(VLOOKUP($A307,'FE - Flux 2 - UBL'!$A307:$T1182,18,FALSE)=0,"",VLOOKUP($A307,'FE - Flux 2 - UBL'!$A307:$T1182,18,FALSE))</f>
        <v/>
      </c>
      <c r="Q307" s="91" t="str">
        <f>IF(VLOOKUP($A307,'FE - Flux 2 - UBL'!$A307:$T1182,19,FALSE)=0,"",VLOOKUP($A307,'FE - Flux 2 - UBL'!$A307:$T1182,19,FALSE))</f>
        <v> BR-14 BR-CO-15</v>
      </c>
      <c r="R307" s="95" t="str">
        <f>IF(VLOOKUP($A307,'FE - Flux 2 - UBL'!$A307:$T1182,20,FALSE)=0,"",VLOOKUP($A307,'FE - Flux 2 - UBL'!$A307:$T1182,20,FALSE))</f>
        <v/>
      </c>
    </row>
    <row r="308" spans="1:18" ht="28">
      <c r="A308" s="97" t="s">
        <v>1348</v>
      </c>
      <c r="B308" s="91" t="str">
        <f>VLOOKUP(A308,'FE - Flux 2 - UBL'!A308:D988,4,FALSE)</f>
        <v> 0..1</v>
      </c>
      <c r="C308" s="26"/>
      <c r="D308" s="99" t="s">
        <v>1349</v>
      </c>
      <c r="E308" s="133"/>
      <c r="F308" s="133"/>
      <c r="G308" s="291" t="s">
        <v>2075</v>
      </c>
      <c r="H308" s="292"/>
      <c r="I308" s="93" t="str">
        <f>IF(VLOOKUP($A308,'FE - Flux 2 - UBL'!$A308:$R1183,11,FALSE)=0,"",VLOOKUP($A308,'FE - Flux 2 - UBL'!$A308:$R1183,11,FALSE))</f>
        <v> AMOUNT</v>
      </c>
      <c r="J308" s="93">
        <f>IF(VLOOKUP($A308,'FE - Flux 2 - UBL'!$A308:$R1183,12,FALSE)=0,"",VLOOKUP($A308,'FE - Flux 2 - UBL'!$A308:$R1183,12,FALSE))</f>
        <v>19.2</v>
      </c>
      <c r="K308" s="91" t="str">
        <f>IF(VLOOKUP($A308,'FE - Flux 2 - UBL'!$A308:$R1183,13,FALSE)=0,"",VLOOKUP($A308,'FE - Flux 2 - UBL'!$A308:$R1183,13,FALSE))</f>
        <v/>
      </c>
      <c r="L308" s="93" t="str">
        <f>IF(VLOOKUP($A308,'FE - Flux 2 - UBL'!$A308:$R1183,14,FALSE)=0,"",VLOOKUP($A308,'FE - Flux 2 - UBL'!$A308:$R1183,14,FALSE))</f>
        <v/>
      </c>
      <c r="M308" s="108" t="str">
        <f>IF(VLOOKUP($A308,'FE - Flux 2 - UBL'!$A308:$R1183,15,FALSE)=0,"",VLOOKUP($A308,'FE - Flux 2 - UBL'!$A308:$R1183,15,FALSE))</f>
        <v> Sum of amounts that have been paid in advance.</v>
      </c>
      <c r="N308" s="92" t="str">
        <f>IF(VLOOKUP($A308,'FE - Flux 2 - UBL'!$A308:$R1183,16,FALSE)=0,"",VLOOKUP($A308,'FE - Flux 2 - UBL'!$A308:$R1183,16,FALSE))</f>
        <v> This amount is subtracted from the total invoice amount including VAT to calculate the amount due for payment.</v>
      </c>
      <c r="O308" s="91" t="str">
        <f>IF(VLOOKUP($A308,'FE - Flux 2 - UBL'!$A308:$T1183,17,FALSE)=0,"",VLOOKUP($A308,'FE - Flux 2 - UBL'!$A308:$T1183,17,FALSE))</f>
        <v> G1.14</v>
      </c>
      <c r="P308" s="91" t="str">
        <f>IF(VLOOKUP($A308,'FE - Flux 2 - UBL'!$A308:$T1183,18,FALSE)=0,"",VLOOKUP($A308,'FE - Flux 2 - UBL'!$A308:$T1183,18,FALSE))</f>
        <v/>
      </c>
      <c r="Q308" s="91" t="str">
        <f>IF(VLOOKUP($A308,'FE - Flux 2 - UBL'!$A308:$T1183,19,FALSE)=0,"",VLOOKUP($A308,'FE - Flux 2 - UBL'!$A308:$T1183,19,FALSE))</f>
        <v/>
      </c>
      <c r="R308" s="95" t="str">
        <f>IF(VLOOKUP($A308,'FE - Flux 2 - UBL'!$A308:$T1183,20,FALSE)=0,"",VLOOKUP($A308,'FE - Flux 2 - UBL'!$A308:$T1183,20,FALSE))</f>
        <v/>
      </c>
    </row>
    <row r="309" spans="1:18" ht="28.5" customHeight="1">
      <c r="A309" s="97" t="s">
        <v>1353</v>
      </c>
      <c r="B309" s="91" t="str">
        <f>VLOOKUP(A309,'FE - Flux 2 - UBL'!A309:D989,4,FALSE)</f>
        <v> 0..1</v>
      </c>
      <c r="C309" s="26"/>
      <c r="D309" s="99" t="s">
        <v>1354</v>
      </c>
      <c r="E309" s="133"/>
      <c r="F309" s="133"/>
      <c r="G309" s="291" t="s">
        <v>2076</v>
      </c>
      <c r="H309" s="292"/>
      <c r="I309" s="93" t="str">
        <f>IF(VLOOKUP($A309,'FE - Flux 2 - UBL'!$A309:$R1184,11,FALSE)=0,"",VLOOKUP($A309,'FE - Flux 2 - UBL'!$A309:$R1184,11,FALSE))</f>
        <v> AMOUNT</v>
      </c>
      <c r="J309" s="93">
        <f>IF(VLOOKUP($A309,'FE - Flux 2 - UBL'!$A309:$R1184,12,FALSE)=0,"",VLOOKUP($A309,'FE - Flux 2 - UBL'!$A309:$R1184,12,FALSE))</f>
        <v>19.2</v>
      </c>
      <c r="K309" s="91" t="str">
        <f>IF(VLOOKUP($A309,'FE - Flux 2 - UBL'!$A309:$R1184,13,FALSE)=0,"",VLOOKUP($A309,'FE - Flux 2 - UBL'!$A309:$R1184,13,FALSE))</f>
        <v/>
      </c>
      <c r="L309" s="93" t="str">
        <f>IF(VLOOKUP($A309,'FE - Flux 2 - UBL'!$A309:$R1184,14,FALSE)=0,"",VLOOKUP($A309,'FE - Flux 2 - UBL'!$A309:$R1184,14,FALSE))</f>
        <v/>
      </c>
      <c r="M309" s="108" t="str">
        <f>IF(VLOOKUP($A309,'FE - Flux 2 - UBL'!$A309:$R1184,15,FALSE)=0,"",VLOOKUP($A309,'FE - Flux 2 - UBL'!$A309:$R1184,15,FALSE))</f>
        <v> Amount to add to the total invoice amount to round off the amount to be paid.</v>
      </c>
      <c r="N309" s="92" t="str">
        <f>IF(VLOOKUP($A309,'FE - Flux 2 - UBL'!$A309:$R1184,16,FALSE)=0,"",VLOOKUP($A309,'FE - Flux 2 - UBL'!$A309:$R1184,16,FALSE))</f>
        <v/>
      </c>
      <c r="O309" s="91" t="str">
        <f>IF(VLOOKUP($A309,'FE - Flux 2 - UBL'!$A309:$T1184,17,FALSE)=0,"",VLOOKUP($A309,'FE - Flux 2 - UBL'!$A309:$T1184,17,FALSE))</f>
        <v> G1.14</v>
      </c>
      <c r="P309" s="91" t="str">
        <f>IF(VLOOKUP($A309,'FE - Flux 2 - UBL'!$A309:$T1184,18,FALSE)=0,"",VLOOKUP($A309,'FE - Flux 2 - UBL'!$A309:$T1184,18,FALSE))</f>
        <v/>
      </c>
      <c r="Q309" s="91" t="str">
        <f>IF(VLOOKUP($A309,'FE - Flux 2 - UBL'!$A309:$T1184,19,FALSE)=0,"",VLOOKUP($A309,'FE - Flux 2 - UBL'!$A309:$T1184,19,FALSE))</f>
        <v/>
      </c>
      <c r="R309" s="95" t="str">
        <f>IF(VLOOKUP($A309,'FE - Flux 2 - UBL'!$A309:$T1184,20,FALSE)=0,"",VLOOKUP($A309,'FE - Flux 2 - UBL'!$A309:$T1184,20,FALSE))</f>
        <v/>
      </c>
    </row>
    <row r="310" spans="1:18" ht="56">
      <c r="A310" s="97" t="s">
        <v>1357</v>
      </c>
      <c r="B310" s="91" t="str">
        <f>VLOOKUP(A310,'FE - Flux 2 - UBL'!A310:D990,4,FALSE)</f>
        <v> 1..1</v>
      </c>
      <c r="C310" s="50"/>
      <c r="D310" s="99" t="s">
        <v>1358</v>
      </c>
      <c r="E310" s="133"/>
      <c r="F310" s="133"/>
      <c r="G310" s="291" t="s">
        <v>2077</v>
      </c>
      <c r="H310" s="292"/>
      <c r="I310" s="93" t="str">
        <f>IF(VLOOKUP($A310,'FE - Flux 2 - UBL'!$A310:$R1185,11,FALSE)=0,"",VLOOKUP($A310,'FE - Flux 2 - UBL'!$A310:$R1185,11,FALSE))</f>
        <v> AMOUNT</v>
      </c>
      <c r="J310" s="93">
        <f>IF(VLOOKUP($A310,'FE - Flux 2 - UBL'!$A310:$R1185,12,FALSE)=0,"",VLOOKUP($A310,'FE - Flux 2 - UBL'!$A310:$R1185,12,FALSE))</f>
        <v>19.2</v>
      </c>
      <c r="K310" s="91" t="str">
        <f>IF(VLOOKUP($A310,'FE - Flux 2 - UBL'!$A310:$R1185,13,FALSE)=0,"",VLOOKUP($A310,'FE - Flux 2 - UBL'!$A310:$R1185,13,FALSE))</f>
        <v/>
      </c>
      <c r="L310" s="93" t="str">
        <f>IF(VLOOKUP($A310,'FE - Flux 2 - UBL'!$A310:$R1185,14,FALSE)=0,"",VLOOKUP($A310,'FE - Flux 2 - UBL'!$A310:$R1185,14,FALSE))</f>
        <v/>
      </c>
      <c r="M310" s="108" t="str">
        <f>IF(VLOOKUP($A310,'FE - Flux 2 - UBL'!$A310:$R1185,15,FALSE)=0,"",VLOOKUP($A310,'FE - Flux 2 - UBL'!$A310:$R1185,15,FALSE))</f>
        <v> Outstanding amounts for which payment is requested.</v>
      </c>
      <c r="N310" s="92" t="str">
        <f>IF(VLOOKUP($A310,'FE - Flux 2 - UBL'!$A310:$R1185,16,FALSE)=0,"",VLOOKUP($A310,'FE - Flux 2 - UBL'!$A310:$R1185,16,FALSE))</f>
        <v>This amount corresponds to the Total Amount of the invoice including VAT, less the Amount paid which was paid in advance. This amount is equal to zero if the Invoice has been fully paid. It is negative if the Amount paid is greater than the Total Amount of the invoice including VAT.</v>
      </c>
      <c r="O310" s="91" t="str">
        <f>IF(VLOOKUP($A310,'FE - Flux 2 - UBL'!$A310:$T1185,17,FALSE)=0,"",VLOOKUP($A310,'FE - Flux 2 - UBL'!$A310:$T1185,17,FALSE))</f>
        <v xml:space="preserve"> G1.14 G1.33</v>
      </c>
      <c r="P310" s="91" t="str">
        <f>IF(VLOOKUP($A310,'FE - Flux 2 - UBL'!$A310:$T1185,18,FALSE)=0,"",VLOOKUP($A310,'FE - Flux 2 - UBL'!$A310:$T1185,18,FALSE))</f>
        <v/>
      </c>
      <c r="Q310" s="91" t="str">
        <f>IF(VLOOKUP($A310,'FE - Flux 2 - UBL'!$A310:$T1185,19,FALSE)=0,"",VLOOKUP($A310,'FE - Flux 2 - UBL'!$A310:$T1185,19,FALSE))</f>
        <v> BR-15 BR-CO-16</v>
      </c>
      <c r="R310" s="95" t="str">
        <f>IF(VLOOKUP($A310,'FE - Flux 2 - UBL'!$A310:$T1185,20,FALSE)=0,"",VLOOKUP($A310,'FE - Flux 2 - UBL'!$A310:$T1185,20,FALSE))</f>
        <v/>
      </c>
    </row>
    <row r="311" spans="1:18" ht="29.25" customHeight="1">
      <c r="A311" s="89" t="s">
        <v>1364</v>
      </c>
      <c r="B311" s="91" t="str">
        <f>VLOOKUP(A311,'FE - Flux 2 - UBL'!A311:D991,4,FALSE)</f>
        <v> 1..n</v>
      </c>
      <c r="C311" s="27" t="s">
        <v>1365</v>
      </c>
      <c r="D311" s="209"/>
      <c r="E311" s="209"/>
      <c r="F311" s="209"/>
      <c r="G311" s="291" t="s">
        <v>2078</v>
      </c>
      <c r="H311" s="292"/>
      <c r="I311" s="93" t="str">
        <f>IF(VLOOKUP($A311,'FE - Flux 2 - UBL'!$A311:$R1186,11,FALSE)=0,"",VLOOKUP($A311,'FE - Flux 2 - UBL'!$A311:$R1186,11,FALSE))</f>
        <v/>
      </c>
      <c r="J311" s="93" t="str">
        <f>IF(VLOOKUP($A311,'FE - Flux 2 - UBL'!$A311:$R1186,12,FALSE)=0,"",VLOOKUP($A311,'FE - Flux 2 - UBL'!$A311:$R1186,12,FALSE))</f>
        <v/>
      </c>
      <c r="K311" s="91" t="str">
        <f>IF(VLOOKUP($A311,'FE - Flux 2 - UBL'!$A311:$R1186,13,FALSE)=0,"",VLOOKUP($A311,'FE - Flux 2 - UBL'!$A311:$R1186,13,FALSE))</f>
        <v/>
      </c>
      <c r="L311" s="93" t="str">
        <f>IF(VLOOKUP($A311,'FE - Flux 2 - UBL'!$A311:$R1186,14,FALSE)=0,"",VLOOKUP($A311,'FE - Flux 2 - UBL'!$A311:$R1186,14,FALSE))</f>
        <v/>
      </c>
      <c r="M311" s="108" t="str">
        <f>IF(VLOOKUP($A311,'FE - Flux 2 - UBL'!$A311:$R1186,15,FALSE)=0,"",VLOOKUP($A311,'FE - Flux 2 - UBL'!$A311:$R1186,15,FALSE))</f>
        <v> Group of business terms providing information on the distribution of VAT by type.</v>
      </c>
      <c r="N311" s="92" t="str">
        <f>IF(VLOOKUP($A311,'FE - Flux 2 - UBL'!$A311:$R1186,16,FALSE)=0,"",VLOOKUP($A311,'FE - Flux 2 - UBL'!$A311:$R1186,16,FALSE))</f>
        <v/>
      </c>
      <c r="O311" s="91" t="str">
        <f>IF(VLOOKUP($A311,'FE - Flux 2 - UBL'!$A311:$T1186,17,FALSE)=0,"",VLOOKUP($A311,'FE - Flux 2 - UBL'!$A311:$T1186,17,FALSE))</f>
        <v> G1.56 G6.08</v>
      </c>
      <c r="P311" s="91" t="str">
        <f>IF(VLOOKUP($A311,'FE - Flux 2 - UBL'!$A311:$T1186,18,FALSE)=0,"",VLOOKUP($A311,'FE - Flux 2 - UBL'!$A311:$T1186,18,FALSE))</f>
        <v/>
      </c>
      <c r="Q311" s="91" t="str">
        <f>IF(VLOOKUP($A311,'FE - Flux 2 - UBL'!$A311:$T1186,19,FALSE)=0,"",VLOOKUP($A311,'FE - Flux 2 - UBL'!$A311:$T1186,19,FALSE))</f>
        <v> BR-CO-18</v>
      </c>
      <c r="R311" s="95" t="str">
        <f>IF(VLOOKUP($A311,'FE - Flux 2 - UBL'!$A311:$T1186,20,FALSE)=0,"",VLOOKUP($A311,'FE - Flux 2 - UBL'!$A311:$T1186,20,FALSE))</f>
        <v/>
      </c>
    </row>
    <row r="312" spans="1:18" ht="42">
      <c r="A312" s="97" t="s">
        <v>1370</v>
      </c>
      <c r="B312" s="91" t="str">
        <f>VLOOKUP(A312,'FE - Flux 2 - UBL'!A312:D992,4,FALSE)</f>
        <v> 1..1</v>
      </c>
      <c r="C312" s="26"/>
      <c r="D312" s="99" t="s">
        <v>1371</v>
      </c>
      <c r="E312" s="99"/>
      <c r="F312" s="133"/>
      <c r="G312" s="291" t="s">
        <v>2079</v>
      </c>
      <c r="H312" s="292"/>
      <c r="I312" s="93" t="str">
        <f>IF(VLOOKUP($A312,'FE - Flux 2 - UBL'!$A312:$R1187,11,FALSE)=0,"",VLOOKUP($A312,'FE - Flux 2 - UBL'!$A312:$R1187,11,FALSE))</f>
        <v> AMOUNT</v>
      </c>
      <c r="J312" s="93">
        <f>IF(VLOOKUP($A312,'FE - Flux 2 - UBL'!$A312:$R1187,12,FALSE)=0,"",VLOOKUP($A312,'FE - Flux 2 - UBL'!$A312:$R1187,12,FALSE))</f>
        <v>19.2</v>
      </c>
      <c r="K312" s="91" t="str">
        <f>IF(VLOOKUP($A312,'FE - Flux 2 - UBL'!$A312:$R1187,13,FALSE)=0,"",VLOOKUP($A312,'FE - Flux 2 - UBL'!$A312:$R1187,13,FALSE))</f>
        <v/>
      </c>
      <c r="L312" s="93" t="str">
        <f>IF(VLOOKUP($A312,'FE - Flux 2 - UBL'!$A312:$R1187,14,FALSE)=0,"",VLOOKUP($A312,'FE - Flux 2 - UBL'!$A312:$R1187,14,FALSE))</f>
        <v> Breakdown of VAT by VAT type rate.</v>
      </c>
      <c r="M312" s="108" t="str">
        <f>IF(VLOOKUP($A312,'FE - Flux 2 - UBL'!$A312:$R1187,15,FALSE)=0,"",VLOOKUP($A312,'FE - Flux 2 - UBL'!$A312:$R1187,15,FALSE))</f>
        <v> Sum of all taxable amounts subject to a specific VAT type code and rate (if the VAT Type Rate is applicable).</v>
      </c>
      <c r="N312" s="92" t="str">
        <f>IF(VLOOKUP($A312,'FE - Flux 2 - UBL'!$A312:$R1187,16,FALSE)=0,"",VLOOKUP($A312,'FE - Flux 2 - UBL'!$A312:$R1187,16,FALSE))</f>
        <v> Sum of the net invoice line amount, less discounts plus any document-level charges or fees that are subject to a specific VAT type code and rate (if the VAT Type Rate is applicable).</v>
      </c>
      <c r="O312" s="91" t="str">
        <f>IF(VLOOKUP($A312,'FE - Flux 2 - UBL'!$A312:$T1187,17,FALSE)=0,"",VLOOKUP($A312,'FE - Flux 2 - UBL'!$A312:$T1187,17,FALSE))</f>
        <v>G1.14 G1.54 G6.08</v>
      </c>
      <c r="P312" s="91" t="str">
        <f>IF(VLOOKUP($A312,'FE - Flux 2 - UBL'!$A312:$T1187,18,FALSE)=0,"",VLOOKUP($A312,'FE - Flux 2 - UBL'!$A312:$T1187,18,FALSE))</f>
        <v/>
      </c>
      <c r="Q312" s="91" t="str">
        <f>IF(VLOOKUP($A312,'FE - Flux 2 - UBL'!$A312:$T1187,19,FALSE)=0,"",VLOOKUP($A312,'FE - Flux 2 - UBL'!$A312:$T1187,19,FALSE))</f>
        <v> BR-45</v>
      </c>
      <c r="R312" s="95" t="str">
        <f>IF(VLOOKUP($A312,'FE - Flux 2 - UBL'!$A312:$T1187,20,FALSE)=0,"",VLOOKUP($A312,'FE - Flux 2 - UBL'!$A312:$T1187,20,FALSE))</f>
        <v/>
      </c>
    </row>
    <row r="313" spans="1:18" ht="28">
      <c r="A313" s="97" t="s">
        <v>1378</v>
      </c>
      <c r="B313" s="91" t="str">
        <f>VLOOKUP(A313,'FE - Flux 2 - UBL'!A313:D993,4,FALSE)</f>
        <v> 1..1</v>
      </c>
      <c r="C313" s="26"/>
      <c r="D313" s="99" t="s">
        <v>1379</v>
      </c>
      <c r="E313" s="99"/>
      <c r="F313" s="133"/>
      <c r="G313" s="291" t="s">
        <v>2080</v>
      </c>
      <c r="H313" s="292"/>
      <c r="I313" s="93" t="str">
        <f>IF(VLOOKUP($A313,'FE - Flux 2 - UBL'!$A313:$R1188,11,FALSE)=0,"",VLOOKUP($A313,'FE - Flux 2 - UBL'!$A313:$R1188,11,FALSE))</f>
        <v> AMOUNT</v>
      </c>
      <c r="J313" s="93">
        <f>IF(VLOOKUP($A313,'FE - Flux 2 - UBL'!$A313:$R1188,12,FALSE)=0,"",VLOOKUP($A313,'FE - Flux 2 - UBL'!$A313:$R1188,12,FALSE))</f>
        <v>19.2</v>
      </c>
      <c r="K313" s="91" t="str">
        <f>IF(VLOOKUP($A313,'FE - Flux 2 - UBL'!$A313:$R1188,13,FALSE)=0,"",VLOOKUP($A313,'FE - Flux 2 - UBL'!$A313:$R1188,13,FALSE))</f>
        <v/>
      </c>
      <c r="L313" s="93" t="str">
        <f>IF(VLOOKUP($A313,'FE - Flux 2 - UBL'!$A313:$R1188,14,FALSE)=0,"",VLOOKUP($A313,'FE - Flux 2 - UBL'!$A313:$R1188,14,FALSE))</f>
        <v/>
      </c>
      <c r="M313" s="108" t="str">
        <f>IF(VLOOKUP($A313,'FE - Flux 2 - UBL'!$A313:$R1188,15,FALSE)=0,"",VLOOKUP($A313,'FE - Flux 2 - UBL'!$A313:$R1188,15,FALSE))</f>
        <v> Total VAT amount for a given VAT type.</v>
      </c>
      <c r="N313" s="92" t="str">
        <f>IF(VLOOKUP($A313,'FE - Flux 2 - UBL'!$A313:$R1188,16,FALSE)=0,"",VLOOKUP($A313,'FE - Flux 2 - UBL'!$A313:$R1188,16,FALSE))</f>
        <v> Obtained by multiplying the Tax base of the VAT type by the VAT type rate of the corresponding type.</v>
      </c>
      <c r="O313" s="91" t="str">
        <f>IF(VLOOKUP($A313,'FE - Flux 2 - UBL'!$A313:$T1188,17,FALSE)=0,"",VLOOKUP($A313,'FE - Flux 2 - UBL'!$A313:$T1188,17,FALSE))</f>
        <v> G1.14 G6.08</v>
      </c>
      <c r="P313" s="91" t="str">
        <f>IF(VLOOKUP($A313,'FE - Flux 2 - UBL'!$A313:$T1188,18,FALSE)=0,"",VLOOKUP($A313,'FE - Flux 2 - UBL'!$A313:$T1188,18,FALSE))</f>
        <v/>
      </c>
      <c r="Q313" s="91" t="str">
        <f>IF(VLOOKUP($A313,'FE - Flux 2 - UBL'!$A313:$T1188,19,FALSE)=0,"",VLOOKUP($A313,'FE - Flux 2 - UBL'!$A313:$T1188,19,FALSE))</f>
        <v> BR-46 BR-CO-17</v>
      </c>
      <c r="R313" s="95" t="str">
        <f>IF(VLOOKUP($A313,'FE - Flux 2 - UBL'!$A313:$T1188,20,FALSE)=0,"",VLOOKUP($A313,'FE - Flux 2 - UBL'!$A313:$T1188,20,FALSE))</f>
        <v/>
      </c>
    </row>
    <row r="314" spans="1:18" ht="145">
      <c r="A314" s="97" t="s">
        <v>1384</v>
      </c>
      <c r="B314" s="91" t="str">
        <f>VLOOKUP(A314,'FE - Flux 2 - UBL'!A314:D994,4,FALSE)</f>
        <v> 1..1</v>
      </c>
      <c r="C314" s="26"/>
      <c r="D314" s="99" t="s">
        <v>1385</v>
      </c>
      <c r="E314" s="99"/>
      <c r="F314" s="133"/>
      <c r="G314" s="291" t="s">
        <v>2081</v>
      </c>
      <c r="H314" s="292"/>
      <c r="I314" s="93" t="str">
        <f>IF(VLOOKUP($A314,'FE - Flux 2 - UBL'!$A314:$R1189,11,FALSE)=0,"",VLOOKUP($A314,'FE - Flux 2 - UBL'!$A314:$R1189,11,FALSE))</f>
        <v> CODED</v>
      </c>
      <c r="J314" s="93">
        <f>IF(VLOOKUP($A314,'FE - Flux 2 - UBL'!$A314:$R1189,12,FALSE)=0,"",VLOOKUP($A314,'FE - Flux 2 - UBL'!$A314:$R1189,12,FALSE))</f>
        <v>2</v>
      </c>
      <c r="K314" s="91" t="str">
        <f>IF(VLOOKUP($A314,'FE - Flux 2 - UBL'!$A314:$R1189,13,FALSE)=0,"",VLOOKUP($A314,'FE - Flux 2 - UBL'!$A314:$R1189,13,FALSE))</f>
        <v> UNTDID 5305</v>
      </c>
      <c r="L314" s="93" t="str">
        <f>IF(VLOOKUP($A314,'FE - Flux 2 - UBL'!$A314:$R1189,14,FALSE)=0,"",VLOOKUP($A314,'FE - Flux 2 - UBL'!$A314:$R1189,14,FALSE))</f>
        <v/>
      </c>
      <c r="M314" s="108" t="str">
        <f>IF(VLOOKUP($A314,'FE - Flux 2 - UBL'!$A314:$R1189,15,FALSE)=0,"",VLOOKUP($A314,'FE - Flux 2 - UBL'!$A314:$R1189,15,FALSE))</f>
        <v> Coded identification of a VAT type.</v>
      </c>
      <c r="N314" s="158" t="str">
        <f>IF(VLOOKUP($A314,'FE - Flux 2 - UBL'!$A314:$R1189,16,FALSE)=0,"",VLOOKUP($A314,'FE - Flux 2 - UBL'!$A314:$R1189,16,FALSE))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314" s="91" t="str">
        <f>IF(VLOOKUP($A314,'FE - Flux 2 - UBL'!$A314:$T1189,17,FALSE)=0,"",VLOOKUP($A314,'FE - Flux 2 - UBL'!$A314:$T1189,17,FALSE))</f>
        <v> G2.31 G6.08</v>
      </c>
      <c r="P314" s="91" t="str">
        <f>IF(VLOOKUP($A314,'FE - Flux 2 - UBL'!$A314:$T1189,18,FALSE)=0,"",VLOOKUP($A314,'FE - Flux 2 - UBL'!$A314:$T1189,18,FALSE))</f>
        <v/>
      </c>
      <c r="Q314" s="91" t="str">
        <f>IF(VLOOKUP($A314,'FE - Flux 2 - UBL'!$A314:$T1189,19,FALSE)=0,"",VLOOKUP($A314,'FE - Flux 2 - UBL'!$A314:$T1189,19,FALSE))</f>
        <v> BR-47</v>
      </c>
      <c r="R314" s="95" t="str">
        <f>IF(VLOOKUP($A314,'FE - Flux 2 - UBL'!$A314:$T1189,20,FALSE)=0,"",VLOOKUP($A314,'FE - Flux 2 - UBL'!$A314:$T1189,20,FALSE))</f>
        <v/>
      </c>
    </row>
    <row r="315" spans="1:18" ht="28">
      <c r="A315" s="97" t="s">
        <v>1390</v>
      </c>
      <c r="B315" s="91" t="str">
        <f>VLOOKUP(A315,'FE - Flux 2 - UBL'!A315:D995,4,FALSE)</f>
        <v> 0..1</v>
      </c>
      <c r="C315" s="26"/>
      <c r="D315" s="99" t="s">
        <v>1391</v>
      </c>
      <c r="E315" s="133"/>
      <c r="F315" s="133"/>
      <c r="G315" s="291" t="s">
        <v>2082</v>
      </c>
      <c r="H315" s="292"/>
      <c r="I315" s="93" t="str">
        <f>IF(VLOOKUP($A315,'FE - Flux 2 - UBL'!$A315:$R1190,11,FALSE)=0,"",VLOOKUP($A315,'FE - Flux 2 - UBL'!$A315:$R1190,11,FALSE))</f>
        <v> PERCENTAGE</v>
      </c>
      <c r="J315" s="93">
        <f>IF(VLOOKUP($A315,'FE - Flux 2 - UBL'!$A315:$R1190,12,FALSE)=0,"",VLOOKUP($A315,'FE - Flux 2 - UBL'!$A315:$R1190,12,FALSE))</f>
        <v>3.2</v>
      </c>
      <c r="K315" s="91" t="str">
        <f>IF(VLOOKUP($A315,'FE - Flux 2 - UBL'!$A315:$R1190,13,FALSE)=0,"",VLOOKUP($A315,'FE - Flux 2 - UBL'!$A315:$R1190,13,FALSE))</f>
        <v/>
      </c>
      <c r="L315" s="93" t="str">
        <f>IF(VLOOKUP($A315,'FE - Flux 2 - UBL'!$A315:$R1190,14,FALSE)=0,"",VLOOKUP($A315,'FE - Flux 2 - UBL'!$A315:$R1190,14,FALSE))</f>
        <v/>
      </c>
      <c r="M315" s="108" t="str">
        <f>IF(VLOOKUP($A315,'FE - Flux 2 - UBL'!$A315:$R1190,15,FALSE)=0,"",VLOOKUP($A315,'FE - Flux 2 - UBL'!$A315:$R1190,15,FALSE))</f>
        <v> VAT rate, expressed as a percentage, applicable to the corresponding VAT type.</v>
      </c>
      <c r="N315" s="92" t="str">
        <f>IF(VLOOKUP($A315,'FE - Flux 2 - UBL'!$A315:$R1190,16,FALSE)=0,"",VLOOKUP($A315,'FE - Flux 2 - UBL'!$A315:$R1190,16,FALSE))</f>
        <v>The VAT Type Code and the VAT Type Rate must be consistent.</v>
      </c>
      <c r="O315" s="91" t="str">
        <f>IF(VLOOKUP($A315,'FE - Flux 2 - UBL'!$A315:$T1190,17,FALSE)=0,"",VLOOKUP($A315,'FE - Flux 2 - UBL'!$A315:$T1190,17,FALSE))</f>
        <v> G1.24 G6.08</v>
      </c>
      <c r="P315" s="91" t="str">
        <f>IF(VLOOKUP($A315,'FE - Flux 2 - UBL'!$A315:$T1190,18,FALSE)=0,"",VLOOKUP($A315,'FE - Flux 2 - UBL'!$A315:$T1190,18,FALSE))</f>
        <v/>
      </c>
      <c r="Q315" s="91" t="str">
        <f>IF(VLOOKUP($A315,'FE - Flux 2 - UBL'!$A315:$T1190,19,FALSE)=0,"",VLOOKUP($A315,'FE - Flux 2 - UBL'!$A315:$T1190,19,FALSE))</f>
        <v> BR-48</v>
      </c>
      <c r="R315" s="95" t="str">
        <f>IF(VLOOKUP($A315,'FE - Flux 2 - UBL'!$A315:$T1190,20,FALSE)=0,"",VLOOKUP($A315,'FE - Flux 2 - UBL'!$A315:$T1190,20,FALSE))</f>
        <v/>
      </c>
    </row>
    <row r="316" spans="1:18" ht="42">
      <c r="A316" s="97" t="s">
        <v>1397</v>
      </c>
      <c r="B316" s="91" t="str">
        <f>VLOOKUP(A316,'FE - Flux 2 - UBL'!A316:D996,4,FALSE)</f>
        <v> 0..1</v>
      </c>
      <c r="C316" s="26"/>
      <c r="D316" s="99" t="s">
        <v>1398</v>
      </c>
      <c r="E316" s="99"/>
      <c r="F316" s="133"/>
      <c r="G316" s="291" t="s">
        <v>2083</v>
      </c>
      <c r="H316" s="292"/>
      <c r="I316" s="93" t="str">
        <f>IF(VLOOKUP($A316,'FE - Flux 2 - UBL'!$A316:$R1191,11,FALSE)=0,"",VLOOKUP($A316,'FE - Flux 2 - UBL'!$A316:$R1191,11,FALSE))</f>
        <v> TEXT</v>
      </c>
      <c r="J316" s="93">
        <f>IF(VLOOKUP($A316,'FE - Flux 2 - UBL'!$A316:$R1191,12,FALSE)=0,"",VLOOKUP($A316,'FE - Flux 2 - UBL'!$A316:$R1191,12,FALSE))</f>
        <v>1024</v>
      </c>
      <c r="K316" s="91" t="str">
        <f>IF(VLOOKUP($A316,'FE - Flux 2 - UBL'!$A316:$R1191,13,FALSE)=0,"",VLOOKUP($A316,'FE - Flux 2 - UBL'!$A316:$R1191,13,FALSE))</f>
        <v/>
      </c>
      <c r="L316" s="93" t="str">
        <f>IF(VLOOKUP($A316,'FE - Flux 2 - UBL'!$A316:$R1191,14,FALSE)=0,"",VLOOKUP($A316,'FE - Flux 2 - UBL'!$A316:$R1191,14,FALSE))</f>
        <v/>
      </c>
      <c r="M316" s="108" t="str">
        <f>IF(VLOOKUP($A316,'FE - Flux 2 - UBL'!$A316:$R1191,15,FALSE)=0,"",VLOOKUP($A316,'FE - Flux 2 - UBL'!$A316:$R1191,15,FALSE))</f>
        <v> Statement explaining why an amount is exempt from VAT.</v>
      </c>
      <c r="N316" s="92" t="str">
        <f>IF(VLOOKUP($A316,'FE - Flux 2 - UBL'!$A316:$R1191,16,FALSE)=0,"",VLOOKUP($A316,'FE - Flux 2 - UBL'!$A316:$R1191,16,FALSE))</f>
        <v> Articles 226 items 11 to 15 Directive 2006/112/EN</v>
      </c>
      <c r="O316" s="91" t="str">
        <f>IF(VLOOKUP($A316,'FE - Flux 2 - UBL'!$A316:$T1191,17,FALSE)=0,"",VLOOKUP($A316,'FE - Flux 2 - UBL'!$A316:$T1191,17,FALSE))</f>
        <v> G1.40 G1.56 G6.11</v>
      </c>
      <c r="P316" s="91" t="str">
        <f>IF(VLOOKUP($A316,'FE - Flux 2 - UBL'!$A316:$T1191,18,FALSE)=0,"",VLOOKUP($A316,'FE - Flux 2 - UBL'!$A316:$T1191,18,FALSE))</f>
        <v/>
      </c>
      <c r="Q316" s="91" t="str">
        <f>IF(VLOOKUP($A316,'FE - Flux 2 - UBL'!$A316:$T1191,19,FALSE)=0,"",VLOOKUP($A316,'FE - Flux 2 - UBL'!$A316:$T1191,19,FALSE))</f>
        <v/>
      </c>
      <c r="R316" s="95" t="str">
        <f>IF(VLOOKUP($A316,'FE - Flux 2 - UBL'!$A316:$T1191,20,FALSE)=0,"",VLOOKUP($A316,'FE - Flux 2 - UBL'!$A316:$T1191,20,FALSE))</f>
        <v/>
      </c>
    </row>
    <row r="317" spans="1:18" ht="42">
      <c r="A317" s="97" t="s">
        <v>1403</v>
      </c>
      <c r="B317" s="91" t="str">
        <f>VLOOKUP(A317,'FE - Flux 2 - UBL'!A317:D997,4,FALSE)</f>
        <v> 0..1</v>
      </c>
      <c r="C317" s="26"/>
      <c r="D317" s="99" t="s">
        <v>1404</v>
      </c>
      <c r="E317" s="99"/>
      <c r="F317" s="133"/>
      <c r="G317" s="291" t="s">
        <v>2084</v>
      </c>
      <c r="H317" s="292"/>
      <c r="I317" s="93" t="str">
        <f>IF(VLOOKUP($A317,'FE - Flux 2 - UBL'!$A317:$R1192,11,FALSE)=0,"",VLOOKUP($A317,'FE - Flux 2 - UBL'!$A317:$R1192,11,FALSE))</f>
        <v> CODED</v>
      </c>
      <c r="J317" s="93">
        <f>IF(VLOOKUP($A317,'FE - Flux 2 - UBL'!$A317:$R1192,12,FALSE)=0,"",VLOOKUP($A317,'FE - Flux 2 - UBL'!$A317:$R1192,12,FALSE))</f>
        <v>30</v>
      </c>
      <c r="K317" s="91" t="str">
        <f>IF(VLOOKUP($A317,'FE - Flux 2 - UBL'!$A317:$R1192,13,FALSE)=0,"",VLOOKUP($A317,'FE - Flux 2 - UBL'!$A317:$R1192,13,FALSE))</f>
        <v> EN16931 Codelists</v>
      </c>
      <c r="L317" s="93" t="str">
        <f>IF(VLOOKUP($A317,'FE - Flux 2 - UBL'!$A317:$R1192,14,FALSE)=0,"",VLOOKUP($A317,'FE - Flux 2 - UBL'!$A317:$R1192,14,FALSE))</f>
        <v/>
      </c>
      <c r="M317" s="108" t="str">
        <f>IF(VLOOKUP($A317,'FE - Flux 2 - UBL'!$A317:$R1192,15,FALSE)=0,"",VLOOKUP($A317,'FE - Flux 2 - UBL'!$A317:$R1192,15,FALSE))</f>
        <v> Code explaining why an amount is exempt from VAT.</v>
      </c>
      <c r="N317" s="92" t="str">
        <f>IF(VLOOKUP($A317,'FE - Flux 2 - UBL'!$A317:$R1192,16,FALSE)=0,"",VLOOKUP($A317,'FE - Flux 2 - UBL'!$A317:$R1192,16,FALSE))</f>
        <v> List of codes issued and maintained by the CEF</v>
      </c>
      <c r="O317" s="91" t="str">
        <f>IF(VLOOKUP($A317,'FE - Flux 2 - UBL'!$A317:$T1192,17,FALSE)=0,"",VLOOKUP($A317,'FE - Flux 2 - UBL'!$A317:$T1192,17,FALSE))</f>
        <v> G1.40 G6.21 G6.11</v>
      </c>
      <c r="P317" s="91" t="str">
        <f>IF(VLOOKUP($A317,'FE - Flux 2 - UBL'!$A317:$T1192,18,FALSE)=0,"",VLOOKUP($A317,'FE - Flux 2 - UBL'!$A317:$T1192,18,FALSE))</f>
        <v/>
      </c>
      <c r="Q317" s="91" t="str">
        <f>IF(VLOOKUP($A317,'FE - Flux 2 - UBL'!$A317:$T1192,19,FALSE)=0,"",VLOOKUP($A317,'FE - Flux 2 - UBL'!$A317:$T1192,19,FALSE))</f>
        <v/>
      </c>
      <c r="R317" s="95" t="str">
        <f>IF(VLOOKUP($A317,'FE - Flux 2 - UBL'!$A317:$T1192,20,FALSE)=0,"",VLOOKUP($A317,'FE - Flux 2 - UBL'!$A317:$T1192,20,FALSE))</f>
        <v/>
      </c>
    </row>
    <row r="318" spans="1:18" ht="98">
      <c r="A318" s="89" t="s">
        <v>1409</v>
      </c>
      <c r="B318" s="91" t="str">
        <f>VLOOKUP(A318,'FE - Flux 2 - UBL'!A318:D998,4,FALSE)</f>
        <v> 0..n</v>
      </c>
      <c r="C318" s="27" t="s">
        <v>1410</v>
      </c>
      <c r="D318" s="209"/>
      <c r="E318" s="209"/>
      <c r="F318" s="209"/>
      <c r="G318" s="291" t="s">
        <v>2085</v>
      </c>
      <c r="H318" s="292"/>
      <c r="I318" s="93" t="str">
        <f>IF(VLOOKUP($A318,'FE - Flux 2 - UBL'!$A318:$R1193,11,FALSE)=0,"",VLOOKUP($A318,'FE - Flux 2 - UBL'!$A318:$R1193,11,FALSE))</f>
        <v/>
      </c>
      <c r="J318" s="93" t="str">
        <f>IF(VLOOKUP($A318,'FE - Flux 2 - UBL'!$A318:$R1193,12,FALSE)=0,"",VLOOKUP($A318,'FE - Flux 2 - UBL'!$A318:$R1193,12,FALSE))</f>
        <v/>
      </c>
      <c r="K318" s="91" t="str">
        <f>IF(VLOOKUP($A318,'FE - Flux 2 - UBL'!$A318:$R1193,13,FALSE)=0,"",VLOOKUP($A318,'FE - Flux 2 - UBL'!$A318:$R1193,13,FALSE))</f>
        <v/>
      </c>
      <c r="L318" s="93" t="str">
        <f>IF(VLOOKUP($A318,'FE - Flux 2 - UBL'!$A318:$R1193,14,FALSE)=0,"",VLOOKUP($A318,'FE - Flux 2 - UBL'!$A318:$R1193,14,FALSE))</f>
        <v/>
      </c>
      <c r="M318" s="108" t="str">
        <f>IF(VLOOKUP($A318,'FE - Flux 2 - UBL'!$A318:$R1193,15,FALSE)=0,"",VLOOKUP($A318,'FE - Flux 2 - UBL'!$A318:$R1193,15,FALSE))</f>
        <v> Group of business terms providing information on additional supporting documents supporting the requests made in the Invoice.</v>
      </c>
      <c r="N318" s="92" t="str">
        <f>IF(VLOOKUP($A318,'FE - Flux 2 - UBL'!$A318:$R1193,16,FALSE)=0,"",VLOOKUP($A318,'FE - Flux 2 - UBL'!$A318:$R1193,16,FALSE))</f>
        <v>Additional supporting documents may be used to reference a document number intended to be known to the Recipient, an external document (referenced by a URL) or an embedded document (such as a periodic statement in PDF format). The use of a link to an external document is necessary, for example, in the case of large attachments and/or when sensitive information, for example, services related to the person, must be separated from the Invoice itself.</v>
      </c>
      <c r="O318" s="91" t="str">
        <f>IF(VLOOKUP($A318,'FE - Flux 2 - UBL'!$A318:$T1193,17,FALSE)=0,"",VLOOKUP($A318,'FE - Flux 2 - UBL'!$A318:$T1193,17,FALSE))</f>
        <v/>
      </c>
      <c r="P318" s="91" t="str">
        <f>IF(VLOOKUP($A318,'FE - Flux 2 - UBL'!$A318:$T1193,18,FALSE)=0,"",VLOOKUP($A318,'FE - Flux 2 - UBL'!$A318:$T1193,18,FALSE))</f>
        <v/>
      </c>
      <c r="Q318" s="91" t="str">
        <f>IF(VLOOKUP($A318,'FE - Flux 2 - UBL'!$A318:$T1193,19,FALSE)=0,"",VLOOKUP($A318,'FE - Flux 2 - UBL'!$A318:$T1193,19,FALSE))</f>
        <v/>
      </c>
      <c r="R318" s="95" t="str">
        <f>IF(VLOOKUP($A318,'FE - Flux 2 - UBL'!$A318:$T1193,20,FALSE)=0,"",VLOOKUP($A318,'FE - Flux 2 - UBL'!$A318:$T1193,20,FALSE))</f>
        <v/>
      </c>
    </row>
    <row r="319" spans="1:18">
      <c r="A319" s="97" t="s">
        <v>1414</v>
      </c>
      <c r="B319" s="91" t="str">
        <f>VLOOKUP(A319,'FE - Flux 2 - UBL'!A319:D999,4,FALSE)</f>
        <v> 1..1</v>
      </c>
      <c r="C319" s="26"/>
      <c r="D319" s="99" t="s">
        <v>1415</v>
      </c>
      <c r="E319" s="99"/>
      <c r="F319" s="133"/>
      <c r="G319" s="291" t="s">
        <v>1792</v>
      </c>
      <c r="H319" s="292"/>
      <c r="I319" s="93" t="str">
        <f>IF(VLOOKUP($A319,'FE - Flux 2 - UBL'!$A319:$R1194,11,FALSE)=0,"",VLOOKUP($A319,'FE - Flux 2 - UBL'!$A319:$R1194,11,FALSE))</f>
        <v> DOCUMENT REFERENCE</v>
      </c>
      <c r="J319" s="93">
        <f>IF(VLOOKUP($A319,'FE - Flux 2 - UBL'!$A319:$R1194,12,FALSE)=0,"",VLOOKUP($A319,'FE - Flux 2 - UBL'!$A319:$R1194,12,FALSE))</f>
        <v>150</v>
      </c>
      <c r="K319" s="91" t="str">
        <f>IF(VLOOKUP($A319,'FE - Flux 2 - UBL'!$A319:$R1194,13,FALSE)=0,"",VLOOKUP($A319,'FE - Flux 2 - UBL'!$A319:$R1194,13,FALSE))</f>
        <v/>
      </c>
      <c r="L319" s="93" t="str">
        <f>IF(VLOOKUP($A319,'FE - Flux 2 - UBL'!$A319:$R1194,14,FALSE)=0,"",VLOOKUP($A319,'FE - Flux 2 - UBL'!$A319:$R1194,14,FALSE))</f>
        <v/>
      </c>
      <c r="M319" s="108" t="str">
        <f>IF(VLOOKUP($A319,'FE - Flux 2 - UBL'!$A319:$R1194,15,FALSE)=0,"",VLOOKUP($A319,'FE - Flux 2 - UBL'!$A319:$R1194,15,FALSE))</f>
        <v> Identifier of the supporting document.</v>
      </c>
      <c r="N319" s="92" t="str">
        <f>IF(VLOOKUP($A319,'FE - Flux 2 - UBL'!$A319:$R1194,16,FALSE)=0,"",VLOOKUP($A319,'FE - Flux 2 - UBL'!$A319:$R1194,16,FALSE))</f>
        <v/>
      </c>
      <c r="O319" s="91" t="str">
        <f>IF(VLOOKUP($A319,'FE - Flux 2 - UBL'!$A319:$T1194,17,FALSE)=0,"",VLOOKUP($A319,'FE - Flux 2 - UBL'!$A319:$T1194,17,FALSE))</f>
        <v/>
      </c>
      <c r="P319" s="91" t="str">
        <f>IF(VLOOKUP($A319,'FE - Flux 2 - UBL'!$A319:$T1194,18,FALSE)=0,"",VLOOKUP($A319,'FE - Flux 2 - UBL'!$A319:$T1194,18,FALSE))</f>
        <v/>
      </c>
      <c r="Q319" s="91" t="str">
        <f>IF(VLOOKUP($A319,'FE - Flux 2 - UBL'!$A319:$T1194,19,FALSE)=0,"",VLOOKUP($A319,'FE - Flux 2 - UBL'!$A319:$T1194,19,FALSE))</f>
        <v> BR-52</v>
      </c>
      <c r="R319" s="95" t="str">
        <f>IF(VLOOKUP($A319,'FE - Flux 2 - UBL'!$A319:$T1194,20,FALSE)=0,"",VLOOKUP($A319,'FE - Flux 2 - UBL'!$A319:$T1194,20,FALSE))</f>
        <v/>
      </c>
    </row>
    <row r="320" spans="1:18" ht="34.5" customHeight="1">
      <c r="A320" s="97" t="s">
        <v>1419</v>
      </c>
      <c r="B320" s="91" t="str">
        <f>VLOOKUP(A320,'FE - Flux 2 - UBL'!A320:D1000,4,FALSE)</f>
        <v> 0..1</v>
      </c>
      <c r="C320" s="26"/>
      <c r="D320" s="99" t="s">
        <v>1420</v>
      </c>
      <c r="E320" s="99"/>
      <c r="F320" s="133"/>
      <c r="G320" s="291" t="s">
        <v>2086</v>
      </c>
      <c r="H320" s="292"/>
      <c r="I320" s="93" t="str">
        <f>IF(VLOOKUP($A320,'FE - Flux 2 - UBL'!$A320:$R1195,11,FALSE)=0,"",VLOOKUP($A320,'FE - Flux 2 - UBL'!$A320:$R1195,11,FALSE))</f>
        <v> TEXT</v>
      </c>
      <c r="J320" s="93">
        <f>IF(VLOOKUP($A320,'FE - Flux 2 - UBL'!$A320:$R1195,12,FALSE)=0,"",VLOOKUP($A320,'FE - Flux 2 - UBL'!$A320:$R1195,12,FALSE))</f>
        <v>100</v>
      </c>
      <c r="K320" s="91" t="str">
        <f>IF(VLOOKUP($A320,'FE - Flux 2 - UBL'!$A320:$R1195,13,FALSE)=0,"",VLOOKUP($A320,'FE - Flux 2 - UBL'!$A320:$R1195,13,FALSE))</f>
        <v/>
      </c>
      <c r="L320" s="93" t="str">
        <f>IF(VLOOKUP($A320,'FE - Flux 2 - UBL'!$A320:$R1195,14,FALSE)=0,"",VLOOKUP($A320,'FE - Flux 2 - UBL'!$A320:$R1195,14,FALSE))</f>
        <v/>
      </c>
      <c r="M320" s="108" t="str">
        <f>IF(VLOOKUP($A320,'FE - Flux 2 - UBL'!$A320:$R1195,15,FALSE)=0,"",VLOOKUP($A320,'FE - Flux 2 - UBL'!$A320:$R1195,15,FALSE))</f>
        <v> Description of the supporting document.</v>
      </c>
      <c r="N320" s="92" t="str">
        <f>IF(VLOOKUP($A320,'FE - Flux 2 - UBL'!$A320:$R1195,16,FALSE)=0,"",VLOOKUP($A320,'FE - Flux 2 - UBL'!$A320:$R1195,16,FALSE))</f>
        <v> Example: timesheet, usage report, etc.</v>
      </c>
      <c r="O320" s="91" t="str">
        <f>IF(VLOOKUP($A320,'FE - Flux 2 - UBL'!$A320:$T1195,17,FALSE)=0,"",VLOOKUP($A320,'FE - Flux 2 - UBL'!$A320:$T1195,17,FALSE))</f>
        <v> G4.14</v>
      </c>
      <c r="P320" s="91" t="str">
        <f>IF(VLOOKUP($A320,'FE - Flux 2 - UBL'!$A320:$T1195,18,FALSE)=0,"",VLOOKUP($A320,'FE - Flux 2 - UBL'!$A320:$T1195,18,FALSE))</f>
        <v/>
      </c>
      <c r="Q320" s="91" t="str">
        <f>IF(VLOOKUP($A320,'FE - Flux 2 - UBL'!$A320:$T1195,19,FALSE)=0,"",VLOOKUP($A320,'FE - Flux 2 - UBL'!$A320:$T1195,19,FALSE))</f>
        <v/>
      </c>
      <c r="R320" s="95" t="str">
        <f>IF(VLOOKUP($A320,'FE - Flux 2 - UBL'!$A320:$T1195,20,FALSE)=0,"",VLOOKUP($A320,'FE - Flux 2 - UBL'!$A320:$T1195,20,FALSE))</f>
        <v/>
      </c>
    </row>
    <row r="321" spans="1:18" ht="56">
      <c r="A321" s="97" t="s">
        <v>1425</v>
      </c>
      <c r="B321" s="91" t="str">
        <f>VLOOKUP(A321,'FE - Flux 2 - UBL'!A321:D1001,4,FALSE)</f>
        <v> 0..1</v>
      </c>
      <c r="C321" s="26"/>
      <c r="D321" s="137" t="s">
        <v>1426</v>
      </c>
      <c r="E321" s="133"/>
      <c r="F321" s="133"/>
      <c r="G321" s="291" t="s">
        <v>2087</v>
      </c>
      <c r="H321" s="292"/>
      <c r="I321" s="93" t="str">
        <f>IF(VLOOKUP($A321,'FE - Flux 2 - UBL'!$A321:$R1196,11,FALSE)=0,"",VLOOKUP($A321,'FE - Flux 2 - UBL'!$A321:$R1196,11,FALSE))</f>
        <v> TEXT</v>
      </c>
      <c r="J321" s="93">
        <f>IF(VLOOKUP($A321,'FE - Flux 2 - UBL'!$A321:$R1196,12,FALSE)=0,"",VLOOKUP($A321,'FE - Flux 2 - UBL'!$A321:$R1196,12,FALSE))</f>
        <v>100</v>
      </c>
      <c r="K321" s="91" t="str">
        <f>IF(VLOOKUP($A321,'FE - Flux 2 - UBL'!$A321:$R1196,13,FALSE)=0,"",VLOOKUP($A321,'FE - Flux 2 - UBL'!$A321:$R1196,13,FALSE))</f>
        <v/>
      </c>
      <c r="L321" s="93" t="str">
        <f>IF(VLOOKUP($A321,'FE - Flux 2 - UBL'!$A321:$R1196,14,FALSE)=0,"",VLOOKUP($A321,'FE - Flux 2 - UBL'!$A321:$R1196,14,FALSE))</f>
        <v/>
      </c>
      <c r="M321" s="108" t="str">
        <f>IF(VLOOKUP($A321,'FE - Flux 2 - UBL'!$A321:$R1196,15,FALSE)=0,"",VLOOKUP($A321,'FE - Flux 2 - UBL'!$A321:$R1196,15,FALSE))</f>
        <v> Uniform Resource Locator (URL) address that identifies the location of the external document.</v>
      </c>
      <c r="N321" s="92" t="str">
        <f>IF(VLOOKUP($A321,'FE - Flux 2 - UBL'!$A321:$R1196,16,FALSE)=0,"",VLOOKUP($A321,'FE - Flux 2 - UBL'!$A321:$R1196,16,FALSE))</f>
        <v>Way to locate the resource by describing its primary access mechanism, for example http:// or ftp://. The External Document Location should be used if the Buyer requires additional information supporting the invoice.</v>
      </c>
      <c r="O321" s="91" t="str">
        <f>IF(VLOOKUP($A321,'FE - Flux 2 - UBL'!$A321:$T1196,17,FALSE)=0,"",VLOOKUP($A321,'FE - Flux 2 - UBL'!$A321:$T1196,17,FALSE))</f>
        <v/>
      </c>
      <c r="P321" s="91" t="str">
        <f>IF(VLOOKUP($A321,'FE - Flux 2 - UBL'!$A321:$T1196,18,FALSE)=0,"",VLOOKUP($A321,'FE - Flux 2 - UBL'!$A321:$T1196,18,FALSE))</f>
        <v/>
      </c>
      <c r="Q321" s="91" t="str">
        <f>IF(VLOOKUP($A321,'FE - Flux 2 - UBL'!$A321:$T1196,19,FALSE)=0,"",VLOOKUP($A321,'FE - Flux 2 - UBL'!$A321:$T1196,19,FALSE))</f>
        <v/>
      </c>
      <c r="R321" s="95" t="str">
        <f>IF(VLOOKUP($A321,'FE - Flux 2 - UBL'!$A321:$T1196,20,FALSE)=0,"",VLOOKUP($A321,'FE - Flux 2 - UBL'!$A321:$T1196,20,FALSE))</f>
        <v/>
      </c>
    </row>
    <row r="322" spans="1:18" ht="56">
      <c r="A322" s="97" t="s">
        <v>1430</v>
      </c>
      <c r="B322" s="91" t="str">
        <f>VLOOKUP(A322,'FE - Flux 2 - UBL'!A322:D1002,4,FALSE)</f>
        <v> 0..1</v>
      </c>
      <c r="C322" s="28"/>
      <c r="D322" s="51" t="s">
        <v>1431</v>
      </c>
      <c r="E322" s="133"/>
      <c r="F322" s="134"/>
      <c r="G322" s="291" t="s">
        <v>2088</v>
      </c>
      <c r="H322" s="292"/>
      <c r="I322" s="93" t="str">
        <f>IF(VLOOKUP($A322,'FE - Flux 2 - UBL'!$A322:$R1197,11,FALSE)=0,"",VLOOKUP($A322,'FE - Flux 2 - UBL'!$A322:$R1197,11,FALSE))</f>
        <v> BIN OBJECT</v>
      </c>
      <c r="J322" s="93" t="str">
        <f>IF(VLOOKUP($A322,'FE - Flux 2 - UBL'!$A322:$R1197,12,FALSE)=0,"",VLOOKUP($A322,'FE - Flux 2 - UBL'!$A322:$R1197,12,FALSE))</f>
        <v/>
      </c>
      <c r="K322" s="91" t="str">
        <f>IF(VLOOKUP($A322,'FE - Flux 2 - UBL'!$A322:$R1197,13,FALSE)=0,"",VLOOKUP($A322,'FE - Flux 2 - UBL'!$A322:$R1197,13,FALSE))</f>
        <v/>
      </c>
      <c r="L322" s="93" t="str">
        <f>IF(VLOOKUP($A322,'FE - Flux 2 - UBL'!$A322:$R1197,14,FALSE)=0,"",VLOOKUP($A322,'FE - Flux 2 - UBL'!$A322:$R1197,14,FALSE))</f>
        <v/>
      </c>
      <c r="M322" s="108" t="str">
        <f>IF(VLOOKUP($A322,'FE - Flux 2 - UBL'!$A322:$R1197,15,FALSE)=0,"",VLOOKUP($A322,'FE - Flux 2 - UBL'!$A322:$R1197,15,FALSE))</f>
        <v> Ancillary document embedded as a binary object.</v>
      </c>
      <c r="N322" s="92" t="str">
        <f>IF(VLOOKUP($A322,'FE - Flux 2 - UBL'!$A322:$R1197,16,FALSE)=0,"",VLOOKUP($A322,'FE - Flux 2 - UBL'!$A322:$R1197,16,FALSE))</f>
        <v> Attachment is used when documentation needs to be stored with the Invoice for future reference or audit purposes.</v>
      </c>
      <c r="O322" s="91" t="str">
        <f>IF(VLOOKUP($A322,'FE - Flux 2 - UBL'!$A322:$T1197,17,FALSE)=0,"",VLOOKUP($A322,'FE - Flux 2 - UBL'!$A322:$T1197,17,FALSE))</f>
        <v> G4.04 G4.07 G4.08 G4.15</v>
      </c>
      <c r="P322" s="91" t="str">
        <f>IF(VLOOKUP($A322,'FE - Flux 2 - UBL'!$A322:$T1197,18,FALSE)=0,"",VLOOKUP($A322,'FE - Flux 2 - UBL'!$A322:$T1197,18,FALSE))</f>
        <v/>
      </c>
      <c r="Q322" s="91" t="str">
        <f>IF(VLOOKUP($A322,'FE - Flux 2 - UBL'!$A322:$T1197,19,FALSE)=0,"",VLOOKUP($A322,'FE - Flux 2 - UBL'!$A322:$T1197,19,FALSE))</f>
        <v/>
      </c>
      <c r="R322" s="95" t="str">
        <f>IF(VLOOKUP($A322,'FE - Flux 2 - UBL'!$A322:$T1197,20,FALSE)=0,"",VLOOKUP($A322,'FE - Flux 2 - UBL'!$A322:$T1197,20,FALSE))</f>
        <v/>
      </c>
    </row>
    <row r="323" spans="1:18" ht="126">
      <c r="A323" s="97" t="s">
        <v>1437</v>
      </c>
      <c r="B323" s="91" t="str">
        <f>VLOOKUP(A323,'FE - Flux 2 - UBL'!A323:D1003,4,FALSE)</f>
        <v> 1..1</v>
      </c>
      <c r="C323" s="26"/>
      <c r="D323" s="157"/>
      <c r="E323" s="295" t="s">
        <v>1438</v>
      </c>
      <c r="F323" s="296"/>
      <c r="G323" s="291" t="s">
        <v>2089</v>
      </c>
      <c r="H323" s="292"/>
      <c r="I323" s="93" t="str">
        <f>IF(VLOOKUP($A323,'FE - Flux 2 - UBL'!$A323:$R1198,11,FALSE)=0,"",VLOOKUP($A323,'FE - Flux 2 - UBL'!$A323:$R1198,11,FALSE))</f>
        <v> CODED</v>
      </c>
      <c r="J323" s="93">
        <f>IF(VLOOKUP($A323,'FE - Flux 2 - UBL'!$A323:$R1198,12,FALSE)=0,"",VLOOKUP($A323,'FE - Flux 2 - UBL'!$A323:$R1198,12,FALSE))</f>
        <v>100</v>
      </c>
      <c r="K323" s="91" t="str">
        <f>IF(VLOOKUP($A323,'FE - Flux 2 - UBL'!$A323:$R1198,13,FALSE)=0,"",VLOOKUP($A323,'FE - Flux 2 - UBL'!$A323:$R1198,13,FALSE))</f>
        <v/>
      </c>
      <c r="L323" s="93" t="str">
        <f>IF(VLOOKUP($A323,'FE - Flux 2 - UBL'!$A323:$R1198,14,FALSE)=0,"",VLOOKUP($A323,'FE - Flux 2 - UBL'!$A323:$R1198,14,FALSE))</f>
        <v/>
      </c>
      <c r="M323" s="108" t="str">
        <f>IF(VLOOKUP($A323,'FE - Flux 2 - UBL'!$A323:$R1198,15,FALSE)=0,"",VLOOKUP($A323,'FE - Flux 2 - UBL'!$A323:$R1198,15,FALSE))</f>
        <v> Mime code of attached document</v>
      </c>
      <c r="N323" s="92" t="str">
        <f>IF(VLOOKUP($A323,'FE - Flux 2 - UBL'!$A323:$R1198,16,FALSE)=0,"",VLOOKUP($A323,'FE - Flux 2 - UBL'!$A323:$R1198,16,FALSE))</f>
        <v> Mime codes allowed: - application/pdf - image/png - image/jpeg - text/csv - application/vnd.openxmlformats - officedocument.spreadsheetml.sheet - application/vnd.oasis.opendocument. Spreadsheet - XML</v>
      </c>
      <c r="O323" s="91" t="str">
        <f>IF(VLOOKUP($A323,'FE - Flux 2 - UBL'!$A323:$T1198,17,FALSE)=0,"",VLOOKUP($A323,'FE - Flux 2 - UBL'!$A323:$T1198,17,FALSE))</f>
        <v> G4.17</v>
      </c>
      <c r="P323" s="91" t="str">
        <f>IF(VLOOKUP($A323,'FE - Flux 2 - UBL'!$A323:$T1198,18,FALSE)=0,"",VLOOKUP($A323,'FE - Flux 2 - UBL'!$A323:$T1198,18,FALSE))</f>
        <v/>
      </c>
      <c r="Q323" s="91" t="str">
        <f>IF(VLOOKUP($A323,'FE - Flux 2 - UBL'!$A323:$T1198,19,FALSE)=0,"",VLOOKUP($A323,'FE - Flux 2 - UBL'!$A323:$T1198,19,FALSE))</f>
        <v/>
      </c>
      <c r="R323" s="95" t="str">
        <f>IF(VLOOKUP($A323,'FE - Flux 2 - UBL'!$A323:$T1198,20,FALSE)=0,"",VLOOKUP($A323,'FE - Flux 2 - UBL'!$A323:$T1198,20,FALSE))</f>
        <v/>
      </c>
    </row>
    <row r="324" spans="1:18" ht="39" customHeight="1">
      <c r="A324" s="97" t="s">
        <v>1443</v>
      </c>
      <c r="B324" s="91" t="str">
        <f>VLOOKUP(A324,'FE - Flux 2 - UBL'!A324:D1004,4,FALSE)</f>
        <v> 1..1</v>
      </c>
      <c r="C324" s="26"/>
      <c r="D324" s="157"/>
      <c r="E324" s="295" t="s">
        <v>1444</v>
      </c>
      <c r="F324" s="296"/>
      <c r="G324" s="291" t="s">
        <v>2090</v>
      </c>
      <c r="H324" s="292"/>
      <c r="I324" s="93" t="str">
        <f>IF(VLOOKUP($A324,'FE - Flux 2 - UBL'!$A324:$R1199,11,FALSE)=0,"",VLOOKUP($A324,'FE - Flux 2 - UBL'!$A324:$R1199,11,FALSE))</f>
        <v> TEXT</v>
      </c>
      <c r="J324" s="93">
        <f>IF(VLOOKUP($A324,'FE - Flux 2 - UBL'!$A324:$R1199,12,FALSE)=0,"",VLOOKUP($A324,'FE - Flux 2 - UBL'!$A324:$R1199,12,FALSE))</f>
        <v>50</v>
      </c>
      <c r="K324" s="91" t="str">
        <f>IF(VLOOKUP($A324,'FE - Flux 2 - UBL'!$A324:$R1199,13,FALSE)=0,"",VLOOKUP($A324,'FE - Flux 2 - UBL'!$A324:$R1199,13,FALSE))</f>
        <v/>
      </c>
      <c r="L324" s="93" t="str">
        <f>IF(VLOOKUP($A324,'FE - Flux 2 - UBL'!$A324:$R1199,14,FALSE)=0,"",VLOOKUP($A324,'FE - Flux 2 - UBL'!$A324:$R1199,14,FALSE))</f>
        <v/>
      </c>
      <c r="M324" s="108" t="str">
        <f>IF(VLOOKUP($A324,'FE - Flux 2 - UBL'!$A324:$R1199,15,FALSE)=0,"",VLOOKUP($A324,'FE - Flux 2 - UBL'!$A324:$R1199,15,FALSE))</f>
        <v/>
      </c>
      <c r="N324" s="92" t="str">
        <f>IF(VLOOKUP($A324,'FE - Flux 2 - UBL'!$A324:$R1199,16,FALSE)=0,"",VLOOKUP($A324,'FE - Flux 2 - UBL'!$A324:$R1199,16,FALSE))</f>
        <v/>
      </c>
      <c r="O324" s="91" t="str">
        <f>IF(VLOOKUP($A324,'FE - Flux 2 - UBL'!$A324:$T1199,17,FALSE)=0,"",VLOOKUP($A324,'FE - Flux 2 - UBL'!$A324:$T1199,17,FALSE))</f>
        <v> G4.16 G4.09</v>
      </c>
      <c r="P324" s="91" t="str">
        <f>IF(VLOOKUP($A324,'FE - Flux 2 - UBL'!$A324:$T1199,18,FALSE)=0,"",VLOOKUP($A324,'FE - Flux 2 - UBL'!$A324:$T1199,18,FALSE))</f>
        <v/>
      </c>
      <c r="Q324" s="91" t="str">
        <f>IF(VLOOKUP($A324,'FE - Flux 2 - UBL'!$A324:$T1199,19,FALSE)=0,"",VLOOKUP($A324,'FE - Flux 2 - UBL'!$A324:$T1199,19,FALSE))</f>
        <v/>
      </c>
      <c r="R324" s="95" t="str">
        <f>IF(VLOOKUP($A324,'FE - Flux 2 - UBL'!$A324:$T1199,20,FALSE)=0,"",VLOOKUP($A324,'FE - Flux 2 - UBL'!$A324:$T1199,20,FALSE))</f>
        <v/>
      </c>
    </row>
    <row r="325" spans="1:18" ht="28">
      <c r="A325" s="89" t="s">
        <v>1447</v>
      </c>
      <c r="B325" s="91" t="str">
        <f>VLOOKUP(A325,'FE - Flux 2 - UBL'!A325:D1005,4,FALSE)</f>
        <v> 1..n</v>
      </c>
      <c r="C325" s="27" t="s">
        <v>1448</v>
      </c>
      <c r="D325" s="209"/>
      <c r="E325" s="209"/>
      <c r="F325" s="209"/>
      <c r="G325" s="291" t="s">
        <v>2091</v>
      </c>
      <c r="H325" s="292"/>
      <c r="I325" s="93" t="str">
        <f>IF(VLOOKUP($A325,'FE - Flux 2 - UBL'!$A325:$R1200,11,FALSE)=0,"",VLOOKUP($A325,'FE - Flux 2 - UBL'!$A325:$R1200,11,FALSE))</f>
        <v/>
      </c>
      <c r="J325" s="93" t="str">
        <f>IF(VLOOKUP($A325,'FE - Flux 2 - UBL'!$A325:$R1200,12,FALSE)=0,"",VLOOKUP($A325,'FE - Flux 2 - UBL'!$A325:$R1200,12,FALSE))</f>
        <v/>
      </c>
      <c r="K325" s="91" t="str">
        <f>IF(VLOOKUP($A325,'FE - Flux 2 - UBL'!$A325:$R1200,13,FALSE)=0,"",VLOOKUP($A325,'FE - Flux 2 - UBL'!$A325:$R1200,13,FALSE))</f>
        <v/>
      </c>
      <c r="L325" s="93" t="str">
        <f>IF(VLOOKUP($A325,'FE - Flux 2 - UBL'!$A325:$R1200,14,FALSE)=0,"",VLOOKUP($A325,'FE - Flux 2 - UBL'!$A325:$R1200,14,FALSE))</f>
        <v/>
      </c>
      <c r="M325" s="108" t="str">
        <f>IF(VLOOKUP($A325,'FE - Flux 2 - UBL'!$A325:$R1200,15,FALSE)=0,"",VLOOKUP($A325,'FE - Flux 2 - UBL'!$A325:$R1200,15,FALSE))</f>
        <v>Group of business terms providing information on individual Invoice lines.</v>
      </c>
      <c r="N325" s="92" t="str">
        <f>IF(VLOOKUP($A325,'FE - Flux 2 - UBL'!$A325:$R1200,16,FALSE)=0,"",VLOOKUP($A325,'FE - Flux 2 - UBL'!$A325:$R1200,16,FALSE))</f>
        <v/>
      </c>
      <c r="O325" s="91" t="str">
        <f>IF(VLOOKUP($A325,'FE - Flux 2 - UBL'!$A325:$T1200,17,FALSE)=0,"",VLOOKUP($A325,'FE - Flux 2 - UBL'!$A325:$T1200,17,FALSE))</f>
        <v> G6.01 G6.09</v>
      </c>
      <c r="P325" s="91" t="str">
        <f>IF(VLOOKUP($A325,'FE - Flux 2 - UBL'!$A325:$T1200,18,FALSE)=0,"",VLOOKUP($A325,'FE - Flux 2 - UBL'!$A325:$T1200,18,FALSE))</f>
        <v/>
      </c>
      <c r="Q325" s="91" t="str">
        <f>IF(VLOOKUP($A325,'FE - Flux 2 - UBL'!$A325:$T1200,19,FALSE)=0,"",VLOOKUP($A325,'FE - Flux 2 - UBL'!$A325:$T1200,19,FALSE))</f>
        <v> BR-16</v>
      </c>
      <c r="R325" s="95" t="str">
        <f>IF(VLOOKUP($A325,'FE - Flux 2 - UBL'!$A325:$T1200,20,FALSE)=0,"",VLOOKUP($A325,'FE - Flux 2 - UBL'!$A325:$T1200,20,FALSE))</f>
        <v/>
      </c>
    </row>
    <row r="326" spans="1:18" ht="36" customHeight="1">
      <c r="A326" s="97" t="s">
        <v>1453</v>
      </c>
      <c r="B326" s="91" t="str">
        <f>VLOOKUP(A326,'FE - Flux 2 - UBL'!A326:D1006,4,FALSE)</f>
        <v> 1..1</v>
      </c>
      <c r="C326" s="47"/>
      <c r="D326" s="99" t="s">
        <v>1454</v>
      </c>
      <c r="E326" s="133"/>
      <c r="F326" s="133"/>
      <c r="G326" s="291" t="s">
        <v>2092</v>
      </c>
      <c r="H326" s="292"/>
      <c r="I326" s="93" t="str">
        <f>IF(VLOOKUP($A326,'FE - Flux 2 - UBL'!$A326:$R1201,11,FALSE)=0,"",VLOOKUP($A326,'FE - Flux 2 - UBL'!$A326:$R1201,11,FALSE))</f>
        <v> IDENTIFIER</v>
      </c>
      <c r="J326" s="93">
        <f>IF(VLOOKUP($A326,'FE - Flux 2 - UBL'!$A326:$R1201,12,FALSE)=0,"",VLOOKUP($A326,'FE - Flux 2 - UBL'!$A326:$R1201,12,FALSE))</f>
        <v>6</v>
      </c>
      <c r="K326" s="91" t="str">
        <f>IF(VLOOKUP($A326,'FE - Flux 2 - UBL'!$A326:$R1201,13,FALSE)=0,"",VLOOKUP($A326,'FE - Flux 2 - UBL'!$A326:$R1201,13,FALSE))</f>
        <v/>
      </c>
      <c r="L326" s="93" t="str">
        <f>IF(VLOOKUP($A326,'FE - Flux 2 - UBL'!$A326:$R1201,14,FALSE)=0,"",VLOOKUP($A326,'FE - Flux 2 - UBL'!$A326:$R1201,14,FALSE))</f>
        <v/>
      </c>
      <c r="M326" s="108" t="str">
        <f>IF(VLOOKUP($A326,'FE - Flux 2 - UBL'!$A326:$R1201,15,FALSE)=0,"",VLOOKUP($A326,'FE - Flux 2 - UBL'!$A326:$R1201,15,FALSE))</f>
        <v> Unique identifier of a line within the Invoice.</v>
      </c>
      <c r="N326" s="92" t="str">
        <f>IF(VLOOKUP($A326,'FE - Flux 2 - UBL'!$A326:$R1201,16,FALSE)=0,"",VLOOKUP($A326,'FE - Flux 2 - UBL'!$A326:$R1201,16,FALSE))</f>
        <v/>
      </c>
      <c r="O326" s="91" t="str">
        <f>IF(VLOOKUP($A326,'FE - Flux 2 - UBL'!$A326:$T1201,17,FALSE)=0,"",VLOOKUP($A326,'FE - Flux 2 - UBL'!$A326:$T1201,17,FALSE))</f>
        <v> G1.62 G6.09</v>
      </c>
      <c r="P326" s="91" t="str">
        <f>IF(VLOOKUP($A326,'FE - Flux 2 - UBL'!$A326:$T1201,18,FALSE)=0,"",VLOOKUP($A326,'FE - Flux 2 - UBL'!$A326:$T1201,18,FALSE))</f>
        <v/>
      </c>
      <c r="Q326" s="91" t="str">
        <f>IF(VLOOKUP($A326,'FE - Flux 2 - UBL'!$A326:$T1201,19,FALSE)=0,"",VLOOKUP($A326,'FE - Flux 2 - UBL'!$A326:$T1201,19,FALSE))</f>
        <v> BR-21</v>
      </c>
      <c r="R326" s="95" t="str">
        <f>IF(VLOOKUP($A326,'FE - Flux 2 - UBL'!$A326:$T1201,20,FALSE)=0,"",VLOOKUP($A326,'FE - Flux 2 - UBL'!$A326:$T1201,20,FALSE))</f>
        <v/>
      </c>
    </row>
    <row r="327" spans="1:18" ht="36" customHeight="1">
      <c r="A327" s="89" t="s">
        <v>1458</v>
      </c>
      <c r="B327" s="91" t="str">
        <f>VLOOKUP(A327,'FE - Flux 2 - UBL'!A327:D1007,4,FALSE)</f>
        <v> 0..n</v>
      </c>
      <c r="C327" s="38"/>
      <c r="D327" s="137" t="s">
        <v>1459</v>
      </c>
      <c r="E327" s="133"/>
      <c r="F327" s="134"/>
      <c r="G327" s="291" t="s">
        <v>2093</v>
      </c>
      <c r="H327" s="292"/>
      <c r="I327" s="93" t="str">
        <f>IF(VLOOKUP($A327,'FE - Flux 2 - UBL'!$A327:$R1202,11,FALSE)=0,"",VLOOKUP($A327,'FE - Flux 2 - UBL'!$A327:$R1202,11,FALSE))</f>
        <v/>
      </c>
      <c r="J327" s="93" t="str">
        <f>IF(VLOOKUP($A327,'FE - Flux 2 - UBL'!$A327:$R1202,12,FALSE)=0,"",VLOOKUP($A327,'FE - Flux 2 - UBL'!$A327:$R1202,12,FALSE))</f>
        <v/>
      </c>
      <c r="K327" s="91" t="str">
        <f>IF(VLOOKUP($A327,'FE - Flux 2 - UBL'!$A327:$R1202,13,FALSE)=0,"",VLOOKUP($A327,'FE - Flux 2 - UBL'!$A327:$R1202,13,FALSE))</f>
        <v/>
      </c>
      <c r="L327" s="93" t="str">
        <f>IF(VLOOKUP($A327,'FE - Flux 2 - UBL'!$A327:$R1202,14,FALSE)=0,"",VLOOKUP($A327,'FE - Flux 2 - UBL'!$A327:$R1202,14,FALSE))</f>
        <v> Obligatory only in case of eco tax (WEEE)</v>
      </c>
      <c r="M327" s="108" t="str">
        <f>IF(VLOOKUP($A327,'FE - Flux 2 - UBL'!$A327:$R1202,15,FALSE)=0,"",VLOOKUP($A327,'FE - Flux 2 - UBL'!$A327:$R1202,15,FALSE))</f>
        <v/>
      </c>
      <c r="N327" s="92" t="str">
        <f>IF(VLOOKUP($A327,'FE - Flux 2 - UBL'!$A327:$R1202,16,FALSE)=0,"",VLOOKUP($A327,'FE - Flux 2 - UBL'!$A327:$R1202,16,FALSE))</f>
        <v/>
      </c>
      <c r="O327" s="91" t="str">
        <f>IF(VLOOKUP($A327,'FE - Flux 2 - UBL'!$A327:$T1202,17,FALSE)=0,"",VLOOKUP($A327,'FE - Flux 2 - UBL'!$A327:$T1202,17,FALSE))</f>
        <v> G6.12</v>
      </c>
      <c r="P327" s="91" t="str">
        <f>IF(VLOOKUP($A327,'FE - Flux 2 - UBL'!$A327:$T1202,18,FALSE)=0,"",VLOOKUP($A327,'FE - Flux 2 - UBL'!$A327:$T1202,18,FALSE))</f>
        <v/>
      </c>
      <c r="Q327" s="91" t="str">
        <f>IF(VLOOKUP($A327,'FE - Flux 2 - UBL'!$A327:$T1202,19,FALSE)=0,"",VLOOKUP($A327,'FE - Flux 2 - UBL'!$A327:$T1202,19,FALSE))</f>
        <v/>
      </c>
      <c r="R327" s="95" t="str">
        <f>IF(VLOOKUP($A327,'FE - Flux 2 - UBL'!$A327:$T1202,20,FALSE)=0,"",VLOOKUP($A327,'FE - Flux 2 - UBL'!$A327:$T1202,20,FALSE))</f>
        <v/>
      </c>
    </row>
    <row r="328" spans="1:18" ht="31.5" customHeight="1">
      <c r="A328" s="97" t="s">
        <v>1461</v>
      </c>
      <c r="B328" s="91" t="str">
        <f>VLOOKUP(A328,'FE - Flux 2 - UBL'!A328:D1008,4,FALSE)</f>
        <v> 0..1</v>
      </c>
      <c r="C328" s="38"/>
      <c r="D328" s="297"/>
      <c r="E328" s="227" t="s">
        <v>1462</v>
      </c>
      <c r="F328" s="228"/>
      <c r="G328" s="291" t="s">
        <v>2094</v>
      </c>
      <c r="H328" s="292"/>
      <c r="I328" s="93" t="str">
        <f>IF(VLOOKUP($A328,'FE - Flux 2 - UBL'!$A328:$R1203,11,FALSE)=0,"",VLOOKUP($A328,'FE - Flux 2 - UBL'!$A328:$R1203,11,FALSE))</f>
        <v> CODED</v>
      </c>
      <c r="J328" s="93">
        <f>IF(VLOOKUP($A328,'FE - Flux 2 - UBL'!$A328:$R1203,12,FALSE)=0,"",VLOOKUP($A328,'FE - Flux 2 - UBL'!$A328:$R1203,12,FALSE))</f>
        <v>3</v>
      </c>
      <c r="K328" s="91" t="str">
        <f>IF(VLOOKUP($A328,'FE - Flux 2 - UBL'!$A328:$R1203,13,FALSE)=0,"",VLOOKUP($A328,'FE - Flux 2 - UBL'!$A328:$R1203,13,FALSE))</f>
        <v> UNTDID 4451</v>
      </c>
      <c r="L328" s="93" t="str">
        <f>IF(VLOOKUP($A328,'FE - Flux 2 - UBL'!$A328:$R1203,14,FALSE)=0,"",VLOOKUP($A328,'FE - Flux 2 - UBL'!$A328:$R1203,14,FALSE))</f>
        <v> Only in UBL: enter ## at the start of the Line Note</v>
      </c>
      <c r="M328" s="108" t="str">
        <f>IF(VLOOKUP($A328,'FE - Flux 2 - UBL'!$A328:$R1203,15,FALSE)=0,"",VLOOKUP($A328,'FE - Flux 2 - UBL'!$A328:$R1203,15,FALSE))</f>
        <v> Subject of the following text note.</v>
      </c>
      <c r="N328" s="92" t="str">
        <f>IF(VLOOKUP($A328,'FE - Flux 2 - UBL'!$A328:$R1203,16,FALSE)=0,"",VLOOKUP($A328,'FE - Flux 2 - UBL'!$A328:$R1203,16,FALSE))</f>
        <v> Must be chosen from the codes available in the UNTDID 4451 list [6].</v>
      </c>
      <c r="O328" s="91" t="str">
        <f>IF(VLOOKUP($A328,'FE - Flux 2 - UBL'!$A328:$T1203,17,FALSE)=0,"",VLOOKUP($A328,'FE - Flux 2 - UBL'!$A328:$T1203,17,FALSE))</f>
        <v xml:space="preserve"> G1.52 G6.12</v>
      </c>
      <c r="P328" s="91" t="str">
        <f>IF(VLOOKUP($A328,'FE - Flux 2 - UBL'!$A328:$T1203,18,FALSE)=0,"",VLOOKUP($A328,'FE - Flux 2 - UBL'!$A328:$T1203,18,FALSE))</f>
        <v/>
      </c>
      <c r="Q328" s="91" t="str">
        <f>IF(VLOOKUP($A328,'FE - Flux 2 - UBL'!$A328:$T1203,19,FALSE)=0,"",VLOOKUP($A328,'FE - Flux 2 - UBL'!$A328:$T1203,19,FALSE))</f>
        <v/>
      </c>
      <c r="R328" s="95" t="str">
        <f>IF(VLOOKUP($A328,'FE - Flux 2 - UBL'!$A328:$T1203,20,FALSE)=0,"",VLOOKUP($A328,'FE - Flux 2 - UBL'!$A328:$T1203,20,FALSE))</f>
        <v/>
      </c>
    </row>
    <row r="329" spans="1:18" ht="28">
      <c r="A329" s="97" t="s">
        <v>1467</v>
      </c>
      <c r="B329" s="91" t="str">
        <f>VLOOKUP(A329,'FE - Flux 2 - UBL'!A329:D1009,4,FALSE)</f>
        <v> 0..1</v>
      </c>
      <c r="C329" s="38"/>
      <c r="D329" s="297"/>
      <c r="E329" s="227" t="s">
        <v>1459</v>
      </c>
      <c r="F329" s="228"/>
      <c r="G329" s="291" t="s">
        <v>2095</v>
      </c>
      <c r="H329" s="292"/>
      <c r="I329" s="93" t="str">
        <f>IF(VLOOKUP($A329,'FE - Flux 2 - UBL'!$A329:$R1204,11,FALSE)=0,"",VLOOKUP($A329,'FE - Flux 2 - UBL'!$A329:$R1204,11,FALSE))</f>
        <v> TEXT</v>
      </c>
      <c r="J329" s="93">
        <f>IF(VLOOKUP($A329,'FE - Flux 2 - UBL'!$A329:$R1204,12,FALSE)=0,"",VLOOKUP($A329,'FE - Flux 2 - UBL'!$A329:$R1204,12,FALSE))</f>
        <v>1024</v>
      </c>
      <c r="K329" s="91" t="str">
        <f>IF(VLOOKUP($A329,'FE - Flux 2 - UBL'!$A329:$R1204,13,FALSE)=0,"",VLOOKUP($A329,'FE - Flux 2 - UBL'!$A329:$R1204,13,FALSE))</f>
        <v/>
      </c>
      <c r="L329" s="93" t="str">
        <f>IF(VLOOKUP($A329,'FE - Flux 2 - UBL'!$A329:$R1204,14,FALSE)=0,"",VLOOKUP($A329,'FE - Flux 2 - UBL'!$A329:$R1204,14,FALSE))</f>
        <v/>
      </c>
      <c r="M329" s="108" t="str">
        <f>IF(VLOOKUP($A329,'FE - Flux 2 - UBL'!$A329:$R1204,15,FALSE)=0,"",VLOOKUP($A329,'FE - Flux 2 - UBL'!$A329:$R1204,15,FALSE))</f>
        <v> Comment providing unstructured information regarding the Invoice line.</v>
      </c>
      <c r="N329" s="92" t="str">
        <f>IF(VLOOKUP($A329,'FE - Flux 2 - UBL'!$A329:$R1204,16,FALSE)=0,"",VLOOKUP($A329,'FE - Flux 2 - UBL'!$A329:$R1204,16,FALSE))</f>
        <v/>
      </c>
      <c r="O329" s="91" t="str">
        <f>IF(VLOOKUP($A329,'FE - Flux 2 - UBL'!$A329:$T1204,17,FALSE)=0,"",VLOOKUP($A329,'FE - Flux 2 - UBL'!$A329:$T1204,17,FALSE))</f>
        <v> G6.06 G6.12</v>
      </c>
      <c r="P329" s="91" t="str">
        <f>IF(VLOOKUP($A329,'FE - Flux 2 - UBL'!$A329:$T1204,18,FALSE)=0,"",VLOOKUP($A329,'FE - Flux 2 - UBL'!$A329:$T1204,18,FALSE))</f>
        <v/>
      </c>
      <c r="Q329" s="91" t="str">
        <f>IF(VLOOKUP($A329,'FE - Flux 2 - UBL'!$A329:$T1204,19,FALSE)=0,"",VLOOKUP($A329,'FE - Flux 2 - UBL'!$A329:$T1204,19,FALSE))</f>
        <v/>
      </c>
      <c r="R329" s="95" t="str">
        <f>IF(VLOOKUP($A329,'FE - Flux 2 - UBL'!$A329:$T1204,20,FALSE)=0,"",VLOOKUP($A329,'FE - Flux 2 - UBL'!$A329:$T1204,20,FALSE))</f>
        <v/>
      </c>
    </row>
    <row r="330" spans="1:18" ht="28">
      <c r="A330" s="97" t="s">
        <v>1470</v>
      </c>
      <c r="B330" s="91" t="str">
        <f>VLOOKUP(A330,'FE - Flux 2 - UBL'!A330:D1010,4,FALSE)</f>
        <v> 0..n</v>
      </c>
      <c r="C330" s="38"/>
      <c r="D330" s="30" t="s">
        <v>1471</v>
      </c>
      <c r="E330" s="133"/>
      <c r="F330" s="134"/>
      <c r="G330" s="291" t="s">
        <v>2096</v>
      </c>
      <c r="H330" s="292"/>
      <c r="I330" s="93" t="str">
        <f>IF(VLOOKUP($A330,'FE - Flux 2 - UBL'!$A330:$R1205,11,FALSE)=0,"",VLOOKUP($A330,'FE - Flux 2 - UBL'!$A330:$R1205,11,FALSE))</f>
        <v> IDENTIFIER</v>
      </c>
      <c r="J330" s="93">
        <f>IF(VLOOKUP($A330,'FE - Flux 2 - UBL'!$A330:$R1205,12,FALSE)=0,"",VLOOKUP($A330,'FE - Flux 2 - UBL'!$A330:$R1205,12,FALSE))</f>
        <v>1024</v>
      </c>
      <c r="K330" s="91" t="str">
        <f>IF(VLOOKUP($A330,'FE - Flux 2 - UBL'!$A330:$R1205,13,FALSE)=0,"",VLOOKUP($A330,'FE - Flux 2 - UBL'!$A330:$R1205,13,FALSE))</f>
        <v/>
      </c>
      <c r="L330" s="93" t="str">
        <f>IF(VLOOKUP($A330,'FE - Flux 2 - UBL'!$A330:$R1205,14,FALSE)=0,"",VLOOKUP($A330,'FE - Flux 2 - UBL'!$A330:$R1205,14,FALSE))</f>
        <v/>
      </c>
      <c r="M330" s="108" t="str">
        <f>IF(VLOOKUP($A330,'FE - Flux 2 - UBL'!$A330:$R1205,15,FALSE)=0,"",VLOOKUP($A330,'FE - Flux 2 - UBL'!$A330:$R1205,15,FALSE))</f>
        <v>Identifier of an object on which the invoice line is based, assigned by the seller.</v>
      </c>
      <c r="N330" s="92" t="str">
        <f>IF(VLOOKUP($A330,'FE - Flux 2 - UBL'!$A330:$R1205,16,FALSE)=0,"",VLOOKUP($A330,'FE - Flux 2 - UBL'!$A330:$R1205,16,FALSE))</f>
        <v> This may be a subscription number, telephone number, meter, etc., as appropriate.</v>
      </c>
      <c r="O330" s="91" t="str">
        <f>IF(VLOOKUP($A330,'FE - Flux 2 - UBL'!$A330:$T1205,17,FALSE)=0,"",VLOOKUP($A330,'FE - Flux 2 - UBL'!$A330:$T1205,17,FALSE))</f>
        <v/>
      </c>
      <c r="P330" s="91" t="str">
        <f>IF(VLOOKUP($A330,'FE - Flux 2 - UBL'!$A330:$T1205,18,FALSE)=0,"",VLOOKUP($A330,'FE - Flux 2 - UBL'!$A330:$T1205,18,FALSE))</f>
        <v/>
      </c>
      <c r="Q330" s="91" t="str">
        <f>IF(VLOOKUP($A330,'FE - Flux 2 - UBL'!$A330:$T1205,19,FALSE)=0,"",VLOOKUP($A330,'FE - Flux 2 - UBL'!$A330:$T1205,19,FALSE))</f>
        <v/>
      </c>
      <c r="R330" s="95" t="str">
        <f>IF(VLOOKUP($A330,'FE - Flux 2 - UBL'!$A330:$T1205,20,FALSE)=0,"",VLOOKUP($A330,'FE - Flux 2 - UBL'!$A330:$T1205,20,FALSE))</f>
        <v/>
      </c>
    </row>
    <row r="331" spans="1:18" ht="42">
      <c r="A331" s="97" t="s">
        <v>1474</v>
      </c>
      <c r="B331" s="91" t="str">
        <f>VLOOKUP(A331,'FE - Flux 2 - UBL'!A331:D1011,4,FALSE)</f>
        <v> 0..1</v>
      </c>
      <c r="C331" s="38"/>
      <c r="D331" s="31"/>
      <c r="E331" s="105" t="s">
        <v>215</v>
      </c>
      <c r="F331" s="228"/>
      <c r="G331" s="291" t="s">
        <v>2097</v>
      </c>
      <c r="H331" s="292"/>
      <c r="I331" s="93" t="str">
        <f>IF(VLOOKUP($A331,'FE - Flux 2 - UBL'!$A331:$R1206,11,FALSE)=0,"",VLOOKUP($A331,'FE - Flux 2 - UBL'!$A331:$R1206,11,FALSE))</f>
        <v> IDENTIFIER</v>
      </c>
      <c r="J331" s="93">
        <f>IF(VLOOKUP($A331,'FE - Flux 2 - UBL'!$A331:$R1206,12,FALSE)=0,"",VLOOKUP($A331,'FE - Flux 2 - UBL'!$A331:$R1206,12,FALSE))</f>
        <v>3</v>
      </c>
      <c r="K331" s="91" t="str">
        <f>IF(VLOOKUP($A331,'FE - Flux 2 - UBL'!$A331:$R1206,13,FALSE)=0,"",VLOOKUP($A331,'FE - Flux 2 - UBL'!$A331:$R1206,13,FALSE))</f>
        <v> UNTDID 1153</v>
      </c>
      <c r="L331" s="93" t="str">
        <f>IF(VLOOKUP($A331,'FE - Flux 2 - UBL'!$A331:$R1206,14,FALSE)=0,"",VLOOKUP($A331,'FE - Flux 2 - UBL'!$A331:$R1206,14,FALSE))</f>
        <v/>
      </c>
      <c r="M331" s="108" t="str">
        <f>IF(VLOOKUP($A331,'FE - Flux 2 - UBL'!$A331:$R1206,15,FALSE)=0,"",VLOOKUP($A331,'FE - Flux 2 - UBL'!$A331:$R1206,15,FALSE))</f>
        <v> Schema identifier of the identifier of an object on the invoice line.</v>
      </c>
      <c r="N331" s="92" t="str">
        <f>IF(VLOOKUP($A331,'FE - Flux 2 - UBL'!$A331:$R1206,16,FALSE)=0,"",VLOOKUP($A331,'FE - Flux 2 - UBL'!$A331:$R1206,16,FALSE))</f>
        <v> If the schema identifier to be used by the recipient is not obvious, a conditional schema identifier should be used among the UNTDID 1153 codelist entries [6].</v>
      </c>
      <c r="O331" s="91" t="str">
        <f>IF(VLOOKUP($A331,'FE - Flux 2 - UBL'!$A331:$T1206,17,FALSE)=0,"",VLOOKUP($A331,'FE - Flux 2 - UBL'!$A331:$T1206,17,FALSE))</f>
        <v/>
      </c>
      <c r="P331" s="91" t="str">
        <f>IF(VLOOKUP($A331,'FE - Flux 2 - UBL'!$A331:$T1206,18,FALSE)=0,"",VLOOKUP($A331,'FE - Flux 2 - UBL'!$A331:$T1206,18,FALSE))</f>
        <v/>
      </c>
      <c r="Q331" s="91" t="str">
        <f>IF(VLOOKUP($A331,'FE - Flux 2 - UBL'!$A331:$T1206,19,FALSE)=0,"",VLOOKUP($A331,'FE - Flux 2 - UBL'!$A331:$T1206,19,FALSE))</f>
        <v/>
      </c>
      <c r="R331" s="95" t="str">
        <f>IF(VLOOKUP($A331,'FE - Flux 2 - UBL'!$A331:$T1206,20,FALSE)=0,"",VLOOKUP($A331,'FE - Flux 2 - UBL'!$A331:$T1206,20,FALSE))</f>
        <v/>
      </c>
    </row>
    <row r="332" spans="1:18" ht="43.5" customHeight="1">
      <c r="A332" s="97" t="s">
        <v>1478</v>
      </c>
      <c r="B332" s="91" t="str">
        <f>VLOOKUP(A332,'FE - Flux 2 - UBL'!A332:D1012,4,FALSE)</f>
        <v> 1..1</v>
      </c>
      <c r="C332" s="38"/>
      <c r="D332" s="99" t="s">
        <v>1479</v>
      </c>
      <c r="E332" s="133"/>
      <c r="F332" s="133"/>
      <c r="G332" s="291" t="s">
        <v>2098</v>
      </c>
      <c r="H332" s="292"/>
      <c r="I332" s="93" t="str">
        <f>IF(VLOOKUP($A332,'FE - Flux 2 - UBL'!$A332:$R1207,11,FALSE)=0,"",VLOOKUP($A332,'FE - Flux 2 - UBL'!$A332:$R1207,11,FALSE))</f>
        <v> QUANTITY</v>
      </c>
      <c r="J332" s="93">
        <f>IF(VLOOKUP($A332,'FE - Flux 2 - UBL'!$A332:$R1207,12,FALSE)=0,"",VLOOKUP($A332,'FE - Flux 2 - UBL'!$A332:$R1207,12,FALSE))</f>
        <v>19.399999999999999</v>
      </c>
      <c r="K332" s="91" t="str">
        <f>IF(VLOOKUP($A332,'FE - Flux 2 - UBL'!$A332:$R1207,13,FALSE)=0,"",VLOOKUP($A332,'FE - Flux 2 - UBL'!$A332:$R1207,13,FALSE))</f>
        <v/>
      </c>
      <c r="L332" s="93" t="str">
        <f>IF(VLOOKUP($A332,'FE - Flux 2 - UBL'!$A332:$R1207,14,FALSE)=0,"",VLOOKUP($A332,'FE - Flux 2 - UBL'!$A332:$R1207,14,FALSE))</f>
        <v/>
      </c>
      <c r="M332" s="108" t="str">
        <f>IF(VLOOKUP($A332,'FE - Flux 2 - UBL'!$A332:$R1207,15,FALSE)=0,"",VLOOKUP($A332,'FE - Flux 2 - UBL'!$A332:$R1207,15,FALSE))</f>
        <v> Quantity of items (goods or services) taken into account in the Invoice line.</v>
      </c>
      <c r="N332" s="92" t="str">
        <f>IF(VLOOKUP($A332,'FE - Flux 2 - UBL'!$A332:$R1207,16,FALSE)=0,"",VLOOKUP($A332,'FE - Flux 2 - UBL'!$A332:$R1207,16,FALSE))</f>
        <v/>
      </c>
      <c r="O332" s="91" t="str">
        <f>IF(VLOOKUP($A332,'FE - Flux 2 - UBL'!$A332:$T1207,17,FALSE)=0,"",VLOOKUP($A332,'FE - Flux 2 - UBL'!$A332:$T1207,17,FALSE))</f>
        <v> G1.15 G6.09</v>
      </c>
      <c r="P332" s="91" t="str">
        <f>IF(VLOOKUP($A332,'FE - Flux 2 - UBL'!$A332:$T1207,18,FALSE)=0,"",VLOOKUP($A332,'FE - Flux 2 - UBL'!$A332:$T1207,18,FALSE))</f>
        <v/>
      </c>
      <c r="Q332" s="91" t="str">
        <f>IF(VLOOKUP($A332,'FE - Flux 2 - UBL'!$A332:$T1207,19,FALSE)=0,"",VLOOKUP($A332,'FE - Flux 2 - UBL'!$A332:$T1207,19,FALSE))</f>
        <v> BR-22</v>
      </c>
      <c r="R332" s="95" t="str">
        <f>IF(VLOOKUP($A332,'FE - Flux 2 - UBL'!$A332:$T1207,20,FALSE)=0,"",VLOOKUP($A332,'FE - Flux 2 - UBL'!$A332:$T1207,20,FALSE))</f>
        <v/>
      </c>
    </row>
    <row r="333" spans="1:18" ht="43.5" customHeight="1">
      <c r="A333" s="97" t="s">
        <v>1485</v>
      </c>
      <c r="B333" s="91" t="str">
        <f>VLOOKUP(A333,'FE - Flux 2 - UBL'!A333:D1013,4,FALSE)</f>
        <v> 1..1</v>
      </c>
      <c r="C333" s="38"/>
      <c r="D333" s="99" t="s">
        <v>1486</v>
      </c>
      <c r="E333" s="133"/>
      <c r="F333" s="133"/>
      <c r="G333" s="291" t="s">
        <v>2099</v>
      </c>
      <c r="H333" s="292"/>
      <c r="I333" s="93" t="str">
        <f>IF(VLOOKUP($A333,'FE - Flux 2 - UBL'!$A333:$R1208,11,FALSE)=0,"",VLOOKUP($A333,'FE - Flux 2 - UBL'!$A333:$R1208,11,FALSE))</f>
        <v> CODED</v>
      </c>
      <c r="J333" s="93">
        <f>IF(VLOOKUP($A333,'FE - Flux 2 - UBL'!$A333:$R1208,12,FALSE)=0,"",VLOOKUP($A333,'FE - Flux 2 - UBL'!$A333:$R1208,12,FALSE))</f>
        <v>3</v>
      </c>
      <c r="K333" s="91" t="str">
        <f>IF(VLOOKUP($A333,'FE - Flux 2 - UBL'!$A333:$R1208,13,FALSE)=0,"",VLOOKUP($A333,'FE - Flux 2 - UBL'!$A333:$R1208,13,FALSE))</f>
        <v> EN16931 Codelists</v>
      </c>
      <c r="L333" s="93" t="str">
        <f>IF(VLOOKUP($A333,'FE - Flux 2 - UBL'!$A333:$R1208,14,FALSE)=0,"",VLOOKUP($A333,'FE - Flux 2 - UBL'!$A333:$R1208,14,FALSE))</f>
        <v/>
      </c>
      <c r="M333" s="108" t="str">
        <f>IF(VLOOKUP($A333,'FE - Flux 2 - UBL'!$A333:$R1208,15,FALSE)=0,"",VLOOKUP($A333,'FE - Flux 2 - UBL'!$A333:$R1208,15,FALSE))</f>
        <v> Unit of measurement applicable to the quantity invoiced.</v>
      </c>
      <c r="N333" s="92" t="str">
        <f>IF(VLOOKUP($A333,'FE - Flux 2 - UBL'!$A333:$R1208,16,FALSE)=0,"",VLOOKUP($A333,'FE - Flux 2 - UBL'!$A333:$R1208,16,FALSE))</f>
        <v>Units of measurement should be expressed in accordance with UN/ECE Recommendation No. 20 “Codes for units of measurement used in international trade” [7], for example “KGM” for kilogram.</v>
      </c>
      <c r="O333" s="91" t="str">
        <f>IF(VLOOKUP($A333,'FE - Flux 2 - UBL'!$A333:$T1208,17,FALSE)=0,"",VLOOKUP($A333,'FE - Flux 2 - UBL'!$A333:$T1208,17,FALSE))</f>
        <v> G6.09</v>
      </c>
      <c r="P333" s="91" t="str">
        <f>IF(VLOOKUP($A333,'FE - Flux 2 - UBL'!$A333:$T1208,18,FALSE)=0,"",VLOOKUP($A333,'FE - Flux 2 - UBL'!$A333:$T1208,18,FALSE))</f>
        <v/>
      </c>
      <c r="Q333" s="91" t="str">
        <f>IF(VLOOKUP($A333,'FE - Flux 2 - UBL'!$A333:$T1208,19,FALSE)=0,"",VLOOKUP($A333,'FE - Flux 2 - UBL'!$A333:$T1208,19,FALSE))</f>
        <v> BR-23</v>
      </c>
      <c r="R333" s="95" t="str">
        <f>IF(VLOOKUP($A333,'FE - Flux 2 - UBL'!$A333:$T1208,20,FALSE)=0,"",VLOOKUP($A333,'FE - Flux 2 - UBL'!$A333:$T1208,20,FALSE))</f>
        <v/>
      </c>
    </row>
    <row r="334" spans="1:18" ht="43.5" customHeight="1">
      <c r="A334" s="97" t="s">
        <v>1492</v>
      </c>
      <c r="B334" s="91" t="str">
        <f>VLOOKUP(A334,'FE - Flux 2 - UBL'!A334:D1014,4,FALSE)</f>
        <v> 1..1</v>
      </c>
      <c r="C334" s="26"/>
      <c r="D334" s="99" t="s">
        <v>1493</v>
      </c>
      <c r="E334" s="133"/>
      <c r="F334" s="133"/>
      <c r="G334" s="291" t="s">
        <v>2100</v>
      </c>
      <c r="H334" s="292"/>
      <c r="I334" s="93" t="str">
        <f>IF(VLOOKUP($A334,'FE - Flux 2 - UBL'!$A334:$R1209,11,FALSE)=0,"",VLOOKUP($A334,'FE - Flux 2 - UBL'!$A334:$R1209,11,FALSE))</f>
        <v> AMOUNT</v>
      </c>
      <c r="J334" s="93">
        <f>IF(VLOOKUP($A334,'FE - Flux 2 - UBL'!$A334:$R1209,12,FALSE)=0,"",VLOOKUP($A334,'FE - Flux 2 - UBL'!$A334:$R1209,12,FALSE))</f>
        <v>19.2</v>
      </c>
      <c r="K334" s="91" t="str">
        <f>IF(VLOOKUP($A334,'FE - Flux 2 - UBL'!$A334:$R1209,13,FALSE)=0,"",VLOOKUP($A334,'FE - Flux 2 - UBL'!$A334:$R1209,13,FALSE))</f>
        <v/>
      </c>
      <c r="L334" s="93" t="str">
        <f>IF(VLOOKUP($A334,'FE - Flux 2 - UBL'!$A334:$R1209,14,FALSE)=0,"",VLOOKUP($A334,'FE - Flux 2 - UBL'!$A334:$R1209,14,FALSE))</f>
        <v/>
      </c>
      <c r="M334" s="108" t="str">
        <f>IF(VLOOKUP($A334,'FE - Flux 2 - UBL'!$A334:$R1209,15,FALSE)=0,"",VLOOKUP($A334,'FE - Flux 2 - UBL'!$A334:$R1209,15,FALSE))</f>
        <v> Total amount of the Invoice line.</v>
      </c>
      <c r="N334" s="92" t="str">
        <f>IF(VLOOKUP($A334,'FE - Flux 2 - UBL'!$A334:$R1209,16,FALSE)=0,"",VLOOKUP($A334,'FE - Flux 2 - UBL'!$A334:$R1209,16,FALSE))</f>
        <v> This amount is “net” excluding VAT, that is to say it includes discounts and charges or fees at line level as well as other related taxes.</v>
      </c>
      <c r="O334" s="91" t="str">
        <f>IF(VLOOKUP($A334,'FE - Flux 2 - UBL'!$A334:$T1209,17,FALSE)=0,"",VLOOKUP($A334,'FE - Flux 2 - UBL'!$A334:$T1209,17,FALSE))</f>
        <v> G1.14 G6.09</v>
      </c>
      <c r="P334" s="91" t="str">
        <f>IF(VLOOKUP($A334,'FE - Flux 2 - UBL'!$A334:$T1209,18,FALSE)=0,"",VLOOKUP($A334,'FE - Flux 2 - UBL'!$A334:$T1209,18,FALSE))</f>
        <v/>
      </c>
      <c r="Q334" s="91" t="str">
        <f>IF(VLOOKUP($A334,'FE - Flux 2 - UBL'!$A334:$T1209,19,FALSE)=0,"",VLOOKUP($A334,'FE - Flux 2 - UBL'!$A334:$T1209,19,FALSE))</f>
        <v> BR-24</v>
      </c>
      <c r="R334" s="95" t="str">
        <f>IF(VLOOKUP($A334,'FE - Flux 2 - UBL'!$A334:$T1209,20,FALSE)=0,"",VLOOKUP($A334,'FE - Flux 2 - UBL'!$A334:$T1209,20,FALSE))</f>
        <v/>
      </c>
    </row>
    <row r="335" spans="1:18" ht="43.5" customHeight="1">
      <c r="A335" s="97" t="s">
        <v>1499</v>
      </c>
      <c r="B335" s="91" t="str">
        <f>VLOOKUP(A335,'FE - Flux 2 - UBL'!A335:D1015,4,FALSE)</f>
        <v> 0..1</v>
      </c>
      <c r="C335" s="26"/>
      <c r="D335" s="137" t="s">
        <v>1500</v>
      </c>
      <c r="E335" s="133"/>
      <c r="F335" s="133"/>
      <c r="G335" s="291" t="s">
        <v>2101</v>
      </c>
      <c r="H335" s="292"/>
      <c r="I335" s="93" t="str">
        <f>IF(VLOOKUP($A335,'FE - Flux 2 - UBL'!$A335:$R1210,11,FALSE)=0,"",VLOOKUP($A335,'FE - Flux 2 - UBL'!$A335:$R1210,11,FALSE))</f>
        <v> TEXT</v>
      </c>
      <c r="J335" s="93">
        <f>IF(VLOOKUP($A335,'FE - Flux 2 - UBL'!$A335:$R1210,12,FALSE)=0,"",VLOOKUP($A335,'FE - Flux 2 - UBL'!$A335:$R1210,12,FALSE))</f>
        <v>50</v>
      </c>
      <c r="K335" s="91" t="str">
        <f>IF(VLOOKUP($A335,'FE - Flux 2 - UBL'!$A335:$R1210,13,FALSE)=0,"",VLOOKUP($A335,'FE - Flux 2 - UBL'!$A335:$R1210,13,FALSE))</f>
        <v/>
      </c>
      <c r="L335" s="93" t="str">
        <f>IF(VLOOKUP($A335,'FE - Flux 2 - UBL'!$A335:$R1210,14,FALSE)=0,"",VLOOKUP($A335,'FE - Flux 2 - UBL'!$A335:$R1210,14,FALSE))</f>
        <v/>
      </c>
      <c r="M335" s="108" t="str">
        <f>IF(VLOOKUP($A335,'FE - Flux 2 - UBL'!$A335:$R1210,15,FALSE)=0,"",VLOOKUP($A335,'FE - Flux 2 - UBL'!$A335:$R1210,15,FALSE))</f>
        <v/>
      </c>
      <c r="N335" s="92" t="str">
        <f>IF(VLOOKUP($A335,'FE - Flux 2 - UBL'!$A335:$R1210,16,FALSE)=0,"",VLOOKUP($A335,'FE - Flux 2 - UBL'!$A335:$R1210,16,FALSE))</f>
        <v> To be used only in case of multiple orders. Otherwise, it is indicated at the document level.</v>
      </c>
      <c r="O335" s="91" t="str">
        <f>IF(VLOOKUP($A335,'FE - Flux 2 - UBL'!$A335:$T1210,17,FALSE)=0,"",VLOOKUP($A335,'FE - Flux 2 - UBL'!$A335:$T1210,17,FALSE))</f>
        <v/>
      </c>
      <c r="P335" s="91" t="str">
        <f>IF(VLOOKUP($A335,'FE - Flux 2 - UBL'!$A335:$T1210,18,FALSE)=0,"",VLOOKUP($A335,'FE - Flux 2 - UBL'!$A335:$T1210,18,FALSE))</f>
        <v/>
      </c>
      <c r="Q335" s="91" t="str">
        <f>IF(VLOOKUP($A335,'FE - Flux 2 - UBL'!$A335:$T1210,19,FALSE)=0,"",VLOOKUP($A335,'FE - Flux 2 - UBL'!$A335:$T1210,19,FALSE))</f>
        <v/>
      </c>
      <c r="R335" s="95" t="str">
        <f>IF(VLOOKUP($A335,'FE - Flux 2 - UBL'!$A335:$T1210,20,FALSE)=0,"",VLOOKUP($A335,'FE - Flux 2 - UBL'!$A335:$T1210,20,FALSE))</f>
        <v/>
      </c>
    </row>
    <row r="336" spans="1:18" ht="43.5" customHeight="1">
      <c r="A336" s="97" t="s">
        <v>1503</v>
      </c>
      <c r="B336" s="91" t="str">
        <f>VLOOKUP(A336,'FE - Flux 2 - UBL'!A336:D1016,4,FALSE)</f>
        <v> 0..1</v>
      </c>
      <c r="C336" s="26"/>
      <c r="D336" s="137" t="s">
        <v>1504</v>
      </c>
      <c r="E336" s="133"/>
      <c r="F336" s="133"/>
      <c r="G336" s="291" t="s">
        <v>2102</v>
      </c>
      <c r="H336" s="292"/>
      <c r="I336" s="93" t="str">
        <f>IF(VLOOKUP($A336,'FE - Flux 2 - UBL'!$A336:$R1211,11,FALSE)=0,"",VLOOKUP($A336,'FE - Flux 2 - UBL'!$A336:$R1211,11,FALSE))</f>
        <v> DOCUMENT REFERENCE</v>
      </c>
      <c r="J336" s="93">
        <f>IF(VLOOKUP($A336,'FE - Flux 2 - UBL'!$A336:$R1211,12,FALSE)=0,"",VLOOKUP($A336,'FE - Flux 2 - UBL'!$A336:$R1211,12,FALSE))</f>
        <v>50</v>
      </c>
      <c r="K336" s="91" t="str">
        <f>IF(VLOOKUP($A336,'FE - Flux 2 - UBL'!$A336:$R1211,13,FALSE)=0,"",VLOOKUP($A336,'FE - Flux 2 - UBL'!$A336:$R1211,13,FALSE))</f>
        <v/>
      </c>
      <c r="L336" s="93" t="str">
        <f>IF(VLOOKUP($A336,'FE - Flux 2 - UBL'!$A336:$R1211,14,FALSE)=0,"",VLOOKUP($A336,'FE - Flux 2 - UBL'!$A336:$R1211,14,FALSE))</f>
        <v/>
      </c>
      <c r="M336" s="108" t="str">
        <f>IF(VLOOKUP($A336,'FE - Flux 2 - UBL'!$A336:$R1211,15,FALSE)=0,"",VLOOKUP($A336,'FE - Flux 2 - UBL'!$A336:$R1211,15,FALSE))</f>
        <v> Identifier of a line of a referenced purchase order, generated by the Buyer.</v>
      </c>
      <c r="N336" s="92" t="str">
        <f>IF(VLOOKUP($A336,'FE - Flux 2 - UBL'!$A336:$R1211,16,FALSE)=0,"",VLOOKUP($A336,'FE - Flux 2 - UBL'!$A336:$R1211,16,FALSE))</f>
        <v> The Purchase Order ID is referenced at the document level.</v>
      </c>
      <c r="O336" s="91" t="str">
        <f>IF(VLOOKUP($A336,'FE - Flux 2 - UBL'!$A336:$T1211,17,FALSE)=0,"",VLOOKUP($A336,'FE - Flux 2 - UBL'!$A336:$T1211,17,FALSE))</f>
        <v/>
      </c>
      <c r="P336" s="91" t="str">
        <f>IF(VLOOKUP($A336,'FE - Flux 2 - UBL'!$A336:$T1211,18,FALSE)=0,"",VLOOKUP($A336,'FE - Flux 2 - UBL'!$A336:$T1211,18,FALSE))</f>
        <v/>
      </c>
      <c r="Q336" s="91" t="str">
        <f>IF(VLOOKUP($A336,'FE - Flux 2 - UBL'!$A336:$T1211,19,FALSE)=0,"",VLOOKUP($A336,'FE - Flux 2 - UBL'!$A336:$T1211,19,FALSE))</f>
        <v/>
      </c>
      <c r="R336" s="95" t="str">
        <f>IF(VLOOKUP($A336,'FE - Flux 2 - UBL'!$A336:$T1211,20,FALSE)=0,"",VLOOKUP($A336,'FE - Flux 2 - UBL'!$A336:$T1211,20,FALSE))</f>
        <v/>
      </c>
    </row>
    <row r="337" spans="1:18" ht="43.5" customHeight="1">
      <c r="A337" s="97" t="s">
        <v>1509</v>
      </c>
      <c r="B337" s="91" t="str">
        <f>VLOOKUP(A337,'FE - Flux 2 - UBL'!A337:D1017,4,FALSE)</f>
        <v>0..1</v>
      </c>
      <c r="C337" s="26"/>
      <c r="D337" s="137" t="s">
        <v>1510</v>
      </c>
      <c r="E337" s="133"/>
      <c r="F337" s="133"/>
      <c r="G337" s="291" t="s">
        <v>2103</v>
      </c>
      <c r="H337" s="292"/>
      <c r="I337" s="93" t="str">
        <f>IF(VLOOKUP($A337,'FE - Flux 2 - UBL'!$A337:$R1212,11,FALSE)=0,"",VLOOKUP($A337,'FE - Flux 2 - UBL'!$A337:$R1212,11,FALSE))</f>
        <v> TEXT</v>
      </c>
      <c r="J337" s="93">
        <f>IF(VLOOKUP($A337,'FE - Flux 2 - UBL'!$A337:$R1212,12,FALSE)=0,"",VLOOKUP($A337,'FE - Flux 2 - UBL'!$A337:$R1212,12,FALSE))</f>
        <v>50</v>
      </c>
      <c r="K337" s="91" t="str">
        <f>IF(VLOOKUP($A337,'FE - Flux 2 - UBL'!$A337:$R1212,13,FALSE)=0,"",VLOOKUP($A337,'FE - Flux 2 - UBL'!$A337:$R1212,13,FALSE))</f>
        <v/>
      </c>
      <c r="L337" s="93" t="str">
        <f>IF(VLOOKUP($A337,'FE - Flux 2 - UBL'!$A337:$R1212,14,FALSE)=0,"",VLOOKUP($A337,'FE - Flux 2 - UBL'!$A337:$R1212,14,FALSE))</f>
        <v/>
      </c>
      <c r="M337" s="108" t="str">
        <f>IF(VLOOKUP($A337,'FE - Flux 2 - UBL'!$A337:$R1212,15,FALSE)=0,"",VLOOKUP($A337,'FE - Flux 2 - UBL'!$A337:$R1212,15,FALSE))</f>
        <v> Text value specifying where to post the relevant data in the Buyer's accounting accounts.</v>
      </c>
      <c r="N337" s="92" t="str">
        <f>IF(VLOOKUP($A337,'FE - Flux 2 - UBL'!$A337:$R1212,16,FALSE)=0,"",VLOOKUP($A337,'FE - Flux 2 - UBL'!$A337:$R1212,16,FALSE))</f>
        <v> If necessary, this reference must be provided by the Buyer to the Seller before issuing the Invoice.</v>
      </c>
      <c r="O337" s="91" t="str">
        <f>IF(VLOOKUP($A337,'FE - Flux 2 - UBL'!$A337:$T1212,17,FALSE)=0,"",VLOOKUP($A337,'FE - Flux 2 - UBL'!$A337:$T1212,17,FALSE))</f>
        <v/>
      </c>
      <c r="P337" s="91" t="str">
        <f>IF(VLOOKUP($A337,'FE - Flux 2 - UBL'!$A337:$T1212,18,FALSE)=0,"",VLOOKUP($A337,'FE - Flux 2 - UBL'!$A337:$T1212,18,FALSE))</f>
        <v/>
      </c>
      <c r="Q337" s="91" t="str">
        <f>IF(VLOOKUP($A337,'FE - Flux 2 - UBL'!$A337:$T1212,19,FALSE)=0,"",VLOOKUP($A337,'FE - Flux 2 - UBL'!$A337:$T1212,19,FALSE))</f>
        <v/>
      </c>
      <c r="R337" s="95" t="str">
        <f>IF(VLOOKUP($A337,'FE - Flux 2 - UBL'!$A337:$T1212,20,FALSE)=0,"",VLOOKUP($A337,'FE - Flux 2 - UBL'!$A337:$T1212,20,FALSE))</f>
        <v/>
      </c>
    </row>
    <row r="338" spans="1:18" ht="43.5" customHeight="1">
      <c r="A338" s="97" t="s">
        <v>1512</v>
      </c>
      <c r="B338" s="91" t="str">
        <f>VLOOKUP(A338,'FE - Flux 2 - UBL'!A338:D1018,4,FALSE)</f>
        <v> 0..1</v>
      </c>
      <c r="C338" s="26"/>
      <c r="D338" s="293" t="s">
        <v>1513</v>
      </c>
      <c r="E338" s="294"/>
      <c r="F338" s="294"/>
      <c r="G338" s="291" t="s">
        <v>2104</v>
      </c>
      <c r="H338" s="292"/>
      <c r="I338" s="93" t="str">
        <f>IF(VLOOKUP($A338,'FE - Flux 2 - UBL'!$A338:$R1213,11,FALSE)=0,"",VLOOKUP($A338,'FE - Flux 2 - UBL'!$A338:$R1213,11,FALSE))</f>
        <v/>
      </c>
      <c r="J338" s="93" t="str">
        <f>IF(VLOOKUP($A338,'FE - Flux 2 - UBL'!$A338:$R1213,12,FALSE)=0,"",VLOOKUP($A338,'FE - Flux 2 - UBL'!$A338:$R1213,12,FALSE))</f>
        <v/>
      </c>
      <c r="K338" s="91" t="str">
        <f>IF(VLOOKUP($A338,'FE - Flux 2 - UBL'!$A338:$R1213,13,FALSE)=0,"",VLOOKUP($A338,'FE - Flux 2 - UBL'!$A338:$R1213,13,FALSE))</f>
        <v/>
      </c>
      <c r="L338" s="93" t="str">
        <f>IF(VLOOKUP($A338,'FE - Flux 2 - UBL'!$A338:$R1213,14,FALSE)=0,"",VLOOKUP($A338,'FE - Flux 2 - UBL'!$A338:$R1213,14,FALSE))</f>
        <v/>
      </c>
      <c r="M338" s="108" t="str">
        <f>IF(VLOOKUP($A338,'FE - Flux 2 - UBL'!$A338:$R1213,15,FALSE)=0,"",VLOOKUP($A338,'FE - Flux 2 - UBL'!$A338:$R1213,15,FALSE))</f>
        <v/>
      </c>
      <c r="N338" s="92" t="str">
        <f>IF(VLOOKUP($A338,'FE - Flux 2 - UBL'!$A338:$R1213,16,FALSE)=0,"",VLOOKUP($A338,'FE - Flux 2 - UBL'!$A338:$R1213,16,FALSE))</f>
        <v> Extension of the standard. Allows you to reference a deposit invoice line (useful for recovering deposit invoice lines)</v>
      </c>
      <c r="O338" s="91" t="str">
        <f>IF(VLOOKUP($A338,'FE - Flux 2 - UBL'!$A338:$T1213,17,FALSE)=0,"",VLOOKUP($A338,'FE - Flux 2 - UBL'!$A338:$T1213,17,FALSE))</f>
        <v> G1.31 G6.12</v>
      </c>
      <c r="P338" s="91" t="str">
        <f>IF(VLOOKUP($A338,'FE - Flux 2 - UBL'!$A338:$T1213,18,FALSE)=0,"",VLOOKUP($A338,'FE - Flux 2 - UBL'!$A338:$T1213,18,FALSE))</f>
        <v/>
      </c>
      <c r="Q338" s="91" t="str">
        <f>IF(VLOOKUP($A338,'FE - Flux 2 - UBL'!$A338:$T1213,19,FALSE)=0,"",VLOOKUP($A338,'FE - Flux 2 - UBL'!$A338:$T1213,19,FALSE))</f>
        <v/>
      </c>
      <c r="R338" s="95" t="str">
        <f>IF(VLOOKUP($A338,'FE - Flux 2 - UBL'!$A338:$T1213,20,FALSE)=0,"",VLOOKUP($A338,'FE - Flux 2 - UBL'!$A338:$T1213,20,FALSE))</f>
        <v/>
      </c>
    </row>
    <row r="339" spans="1:18" ht="44.25" customHeight="1">
      <c r="A339" s="223" t="s">
        <v>1517</v>
      </c>
      <c r="B339" s="91" t="str">
        <f>VLOOKUP(A339,'FE - Flux 2 - UBL'!A339:D1019,4,FALSE)</f>
        <v> 0..1</v>
      </c>
      <c r="C339" s="26"/>
      <c r="D339" s="30"/>
      <c r="E339" s="139" t="s">
        <v>1518</v>
      </c>
      <c r="F339" s="139"/>
      <c r="G339" s="291" t="s">
        <v>2105</v>
      </c>
      <c r="H339" s="292"/>
      <c r="I339" s="93" t="str">
        <f>IF(VLOOKUP($A339,'FE - Flux 2 - UBL'!$A339:$R1214,11,FALSE)=0,"",VLOOKUP($A339,'FE - Flux 2 - UBL'!$A339:$R1214,11,FALSE))</f>
        <v> DOCUMENT REFERENCE</v>
      </c>
      <c r="J339" s="93">
        <f>IF(VLOOKUP($A339,'FE - Flux 2 - UBL'!$A339:$R1214,12,FALSE)=0,"",VLOOKUP($A339,'FE - Flux 2 - UBL'!$A339:$R1214,12,FALSE))</f>
        <v>20</v>
      </c>
      <c r="K339" s="91" t="str">
        <f>IF(VLOOKUP($A339,'FE - Flux 2 - UBL'!$A339:$R1214,13,FALSE)=0,"",VLOOKUP($A339,'FE - Flux 2 - UBL'!$A339:$R1214,13,FALSE))</f>
        <v/>
      </c>
      <c r="L339" s="93" t="str">
        <f>IF(VLOOKUP($A339,'FE - Flux 2 - UBL'!$A339:$R1214,14,FALSE)=0,"",VLOOKUP($A339,'FE - Flux 2 - UBL'!$A339:$R1214,14,FALSE))</f>
        <v/>
      </c>
      <c r="M339" s="108" t="str">
        <f>IF(VLOOKUP($A339,'FE - Flux 2 - UBL'!$A339:$R1214,15,FALSE)=0,"",VLOOKUP($A339,'FE - Flux 2 - UBL'!$A339:$R1214,15,FALSE))</f>
        <v> Identification of an Invoice previously sent by the Seller.</v>
      </c>
      <c r="N339" s="92" t="str">
        <f>IF(VLOOKUP($A339,'FE - Flux 2 - UBL'!$A339:$R1214,16,FALSE)=0,"",VLOOKUP($A339,'FE - Flux 2 - UBL'!$A339:$R1214,16,FALSE))</f>
        <v/>
      </c>
      <c r="O339" s="91" t="str">
        <f>IF(VLOOKUP($A339,'FE - Flux 2 - UBL'!$A339:$T1214,17,FALSE)=0,"",VLOOKUP($A339,'FE - Flux 2 - UBL'!$A339:$T1214,17,FALSE))</f>
        <v> G6.12</v>
      </c>
      <c r="P339" s="91" t="str">
        <f>IF(VLOOKUP($A339,'FE - Flux 2 - UBL'!$A339:$T1214,18,FALSE)=0,"",VLOOKUP($A339,'FE - Flux 2 - UBL'!$A339:$T1214,18,FALSE))</f>
        <v/>
      </c>
      <c r="Q339" s="91" t="str">
        <f>IF(VLOOKUP($A339,'FE - Flux 2 - UBL'!$A339:$T1214,19,FALSE)=0,"",VLOOKUP($A339,'FE - Flux 2 - UBL'!$A339:$T1214,19,FALSE))</f>
        <v/>
      </c>
      <c r="R339" s="95" t="str">
        <f>IF(VLOOKUP($A339,'FE - Flux 2 - UBL'!$A339:$T1214,20,FALSE)=0,"",VLOOKUP($A339,'FE - Flux 2 - UBL'!$A339:$T1214,20,FALSE))</f>
        <v/>
      </c>
    </row>
    <row r="340" spans="1:18" ht="44.25" customHeight="1">
      <c r="A340" s="223" t="s">
        <v>1519</v>
      </c>
      <c r="B340" s="91" t="str">
        <f>VLOOKUP(A340,'FE - Flux 2 - UBL'!A340:D1020,4,FALSE)</f>
        <v> 0..1</v>
      </c>
      <c r="C340" s="26"/>
      <c r="D340" s="52"/>
      <c r="E340" s="106" t="s">
        <v>279</v>
      </c>
      <c r="F340" s="139"/>
      <c r="G340" s="291" t="s">
        <v>2106</v>
      </c>
      <c r="H340" s="292"/>
      <c r="I340" s="93" t="str">
        <f>IF(VLOOKUP($A340,'FE - Flux 2 - UBL'!$A340:$R1215,11,FALSE)=0,"",VLOOKUP($A340,'FE - Flux 2 - UBL'!$A340:$R1215,11,FALSE))</f>
        <v> CODED</v>
      </c>
      <c r="J340" s="93">
        <f>IF(VLOOKUP($A340,'FE - Flux 2 - UBL'!$A340:$R1215,12,FALSE)=0,"",VLOOKUP($A340,'FE - Flux 2 - UBL'!$A340:$R1215,12,FALSE))</f>
        <v>3</v>
      </c>
      <c r="K340" s="91" t="str">
        <f>IF(VLOOKUP($A340,'FE - Flux 2 - UBL'!$A340:$R1215,13,FALSE)=0,"",VLOOKUP($A340,'FE - Flux 2 - UBL'!$A340:$R1215,13,FALSE))</f>
        <v> UNTDID 1001</v>
      </c>
      <c r="L340" s="93" t="str">
        <f>IF(VLOOKUP($A340,'FE - Flux 2 - UBL'!$A340:$R1215,14,FALSE)=0,"",VLOOKUP($A340,'FE - Flux 2 - UBL'!$A340:$R1215,14,FALSE))</f>
        <v/>
      </c>
      <c r="M340" s="108" t="str">
        <f>IF(VLOOKUP($A340,'FE - Flux 2 - UBL'!$A340:$R1215,15,FALSE)=0,"",VLOOKUP($A340,'FE - Flux 2 - UBL'!$A340:$R1215,15,FALSE))</f>
        <v> Code specifying the functional type of the previous Invoice</v>
      </c>
      <c r="N340" s="92" t="str">
        <f>IF(VLOOKUP($A340,'FE - Flux 2 - UBL'!$A340:$R1215,16,FALSE)=0,"",VLOOKUP($A340,'FE - Flux 2 - UBL'!$A340:$R1215,16,FALSE))</f>
        <v/>
      </c>
      <c r="O340" s="91" t="str">
        <f>IF(VLOOKUP($A340,'FE - Flux 2 - UBL'!$A340:$T1215,17,FALSE)=0,"",VLOOKUP($A340,'FE - Flux 2 - UBL'!$A340:$T1215,17,FALSE))</f>
        <v> G1.01</v>
      </c>
      <c r="P340" s="91" t="str">
        <f>IF(VLOOKUP($A340,'FE - Flux 2 - UBL'!$A340:$T1215,18,FALSE)=0,"",VLOOKUP($A340,'FE - Flux 2 - UBL'!$A340:$T1215,18,FALSE))</f>
        <v/>
      </c>
      <c r="Q340" s="91" t="str">
        <f>IF(VLOOKUP($A340,'FE - Flux 2 - UBL'!$A340:$T1215,19,FALSE)=0,"",VLOOKUP($A340,'FE - Flux 2 - UBL'!$A340:$T1215,19,FALSE))</f>
        <v/>
      </c>
      <c r="R340" s="95" t="str">
        <f>IF(VLOOKUP($A340,'FE - Flux 2 - UBL'!$A340:$T1215,20,FALSE)=0,"",VLOOKUP($A340,'FE - Flux 2 - UBL'!$A340:$T1215,20,FALSE))</f>
        <v/>
      </c>
    </row>
    <row r="341" spans="1:18" ht="44.25" customHeight="1">
      <c r="A341" s="223" t="s">
        <v>1520</v>
      </c>
      <c r="B341" s="91" t="str">
        <f>VLOOKUP(A341,'FE - Flux 2 - UBL'!A341:D1021,4,FALSE)</f>
        <v> 0..1</v>
      </c>
      <c r="C341" s="26"/>
      <c r="D341" s="30"/>
      <c r="E341" s="139" t="s">
        <v>1521</v>
      </c>
      <c r="F341" s="139"/>
      <c r="G341" s="291" t="s">
        <v>2107</v>
      </c>
      <c r="H341" s="292"/>
      <c r="I341" s="93" t="str">
        <f>IF(VLOOKUP($A341,'FE - Flux 2 - UBL'!$A341:$R1216,11,FALSE)=0,"",VLOOKUP($A341,'FE - Flux 2 - UBL'!$A341:$R1216,11,FALSE))</f>
        <v> DATE</v>
      </c>
      <c r="J341" s="93" t="str">
        <f>IF(VLOOKUP($A341,'FE - Flux 2 - UBL'!$A341:$R1216,12,FALSE)=0,"",VLOOKUP($A341,'FE - Flux 2 - UBL'!$A341:$R1216,12,FALSE))</f>
        <v> ISO</v>
      </c>
      <c r="K341" s="91" t="str">
        <f>IF(VLOOKUP($A341,'FE - Flux 2 - UBL'!$A341:$R1216,13,FALSE)=0,"",VLOOKUP($A341,'FE - Flux 2 - UBL'!$A341:$R1216,13,FALSE))</f>
        <v> YYYY-MM-DD (UBL format) YYYYMMDD (CII format)</v>
      </c>
      <c r="L341" s="93" t="str">
        <f>IF(VLOOKUP($A341,'FE - Flux 2 - UBL'!$A341:$R1216,14,FALSE)=0,"",VLOOKUP($A341,'FE - Flux 2 - UBL'!$A341:$R1216,14,FALSE))</f>
        <v/>
      </c>
      <c r="M341" s="108" t="str">
        <f>IF(VLOOKUP($A341,'FE - Flux 2 - UBL'!$A341:$R1216,15,FALSE)=0,"",VLOOKUP($A341,'FE - Flux 2 - UBL'!$A341:$R1216,15,FALSE))</f>
        <v> Date on which the previous Invoice was issued.</v>
      </c>
      <c r="N341" s="92" t="str">
        <f>IF(VLOOKUP($A341,'FE - Flux 2 - UBL'!$A341:$R1216,16,FALSE)=0,"",VLOOKUP($A341,'FE - Flux 2 - UBL'!$A341:$R1216,16,FALSE))</f>
        <v>The Prior Invoice Issue Date must be provided if the Prior Invoice ID is not unique.</v>
      </c>
      <c r="O341" s="91" t="str">
        <f>IF(VLOOKUP($A341,'FE - Flux 2 - UBL'!$A341:$T1216,17,FALSE)=0,"",VLOOKUP($A341,'FE - Flux 2 - UBL'!$A341:$T1216,17,FALSE))</f>
        <v> G1.09 G6.12</v>
      </c>
      <c r="P341" s="91" t="str">
        <f>IF(VLOOKUP($A341,'FE - Flux 2 - UBL'!$A341:$T1216,18,FALSE)=0,"",VLOOKUP($A341,'FE - Flux 2 - UBL'!$A341:$T1216,18,FALSE))</f>
        <v/>
      </c>
      <c r="Q341" s="91" t="str">
        <f>IF(VLOOKUP($A341,'FE - Flux 2 - UBL'!$A341:$T1216,19,FALSE)=0,"",VLOOKUP($A341,'FE - Flux 2 - UBL'!$A341:$T1216,19,FALSE))</f>
        <v/>
      </c>
      <c r="R341" s="95" t="str">
        <f>IF(VLOOKUP($A341,'FE - Flux 2 - UBL'!$A341:$T1216,20,FALSE)=0,"",VLOOKUP($A341,'FE - Flux 2 - UBL'!$A341:$T1216,20,FALSE))</f>
        <v/>
      </c>
    </row>
    <row r="342" spans="1:18" ht="44.25" customHeight="1">
      <c r="A342" s="223" t="s">
        <v>1523</v>
      </c>
      <c r="B342" s="91" t="str">
        <f>VLOOKUP(A342,'FE - Flux 2 - UBL'!A342:D1022,4,FALSE)</f>
        <v> 0..1</v>
      </c>
      <c r="C342" s="26"/>
      <c r="D342" s="30"/>
      <c r="E342" s="106" t="s">
        <v>1524</v>
      </c>
      <c r="F342" s="139"/>
      <c r="G342" s="291" t="s">
        <v>2108</v>
      </c>
      <c r="H342" s="292"/>
      <c r="I342" s="93" t="str">
        <f>IF(VLOOKUP($A342,'FE - Flux 2 - UBL'!$A342:$R1217,11,FALSE)=0,"",VLOOKUP($A342,'FE - Flux 2 - UBL'!$A342:$R1217,11,FALSE))</f>
        <v> IDENTIFIER</v>
      </c>
      <c r="J342" s="93">
        <f>IF(VLOOKUP($A342,'FE - Flux 2 - UBL'!$A342:$R1217,12,FALSE)=0,"",VLOOKUP($A342,'FE - Flux 2 - UBL'!$A342:$R1217,12,FALSE))</f>
        <v>6</v>
      </c>
      <c r="K342" s="91" t="str">
        <f>IF(VLOOKUP($A342,'FE - Flux 2 - UBL'!$A342:$R1217,13,FALSE)=0,"",VLOOKUP($A342,'FE - Flux 2 - UBL'!$A342:$R1217,13,FALSE))</f>
        <v/>
      </c>
      <c r="L342" s="93" t="str">
        <f>IF(VLOOKUP($A342,'FE - Flux 2 - UBL'!$A342:$R1217,14,FALSE)=0,"",VLOOKUP($A342,'FE - Flux 2 - UBL'!$A342:$R1217,14,FALSE))</f>
        <v/>
      </c>
      <c r="M342" s="108" t="str">
        <f>IF(VLOOKUP($A342,'FE - Flux 2 - UBL'!$A342:$R1217,15,FALSE)=0,"",VLOOKUP($A342,'FE - Flux 2 - UBL'!$A342:$R1217,15,FALSE))</f>
        <v> Unique identifier of a line within the Invoice.</v>
      </c>
      <c r="N342" s="92" t="str">
        <f>IF(VLOOKUP($A342,'FE - Flux 2 - UBL'!$A342:$R1217,16,FALSE)=0,"",VLOOKUP($A342,'FE - Flux 2 - UBL'!$A342:$R1217,16,FALSE))</f>
        <v/>
      </c>
      <c r="O342" s="91" t="str">
        <f>IF(VLOOKUP($A342,'FE - Flux 2 - UBL'!$A342:$T1217,17,FALSE)=0,"",VLOOKUP($A342,'FE - Flux 2 - UBL'!$A342:$T1217,17,FALSE))</f>
        <v/>
      </c>
      <c r="P342" s="91" t="str">
        <f>IF(VLOOKUP($A342,'FE - Flux 2 - UBL'!$A342:$T1217,18,FALSE)=0,"",VLOOKUP($A342,'FE - Flux 2 - UBL'!$A342:$T1217,18,FALSE))</f>
        <v/>
      </c>
      <c r="Q342" s="91" t="str">
        <f>IF(VLOOKUP($A342,'FE - Flux 2 - UBL'!$A342:$T1217,19,FALSE)=0,"",VLOOKUP($A342,'FE - Flux 2 - UBL'!$A342:$T1217,19,FALSE))</f>
        <v/>
      </c>
      <c r="R342" s="95" t="str">
        <f>IF(VLOOKUP($A342,'FE - Flux 2 - UBL'!$A342:$T1217,20,FALSE)=0,"",VLOOKUP($A342,'FE - Flux 2 - UBL'!$A342:$T1217,20,FALSE))</f>
        <v/>
      </c>
    </row>
    <row r="343" spans="1:18" ht="44.25" customHeight="1">
      <c r="A343" s="97" t="s">
        <v>1526</v>
      </c>
      <c r="B343" s="91" t="str">
        <f>VLOOKUP(A343,'FE - Flux 2 - UBL'!A343:D1023,4,FALSE)</f>
        <v> 0..1</v>
      </c>
      <c r="C343" s="43"/>
      <c r="D343" s="137" t="s">
        <v>1527</v>
      </c>
      <c r="E343" s="133"/>
      <c r="F343" s="133"/>
      <c r="G343" s="291" t="s">
        <v>2109</v>
      </c>
      <c r="H343" s="292"/>
      <c r="I343" s="93" t="str">
        <f>IF(VLOOKUP($A343,'FE - Flux 2 - UBL'!$A343:$R1218,11,FALSE)=0,"",VLOOKUP($A343,'FE - Flux 2 - UBL'!$A343:$R1218,11,FALSE))</f>
        <v/>
      </c>
      <c r="J343" s="93" t="str">
        <f>IF(VLOOKUP($A343,'FE - Flux 2 - UBL'!$A343:$R1218,12,FALSE)=0,"",VLOOKUP($A343,'FE - Flux 2 - UBL'!$A343:$R1218,12,FALSE))</f>
        <v/>
      </c>
      <c r="K343" s="91" t="str">
        <f>IF(VLOOKUP($A343,'FE - Flux 2 - UBL'!$A343:$R1218,13,FALSE)=0,"",VLOOKUP($A343,'FE - Flux 2 - UBL'!$A343:$R1218,13,FALSE))</f>
        <v/>
      </c>
      <c r="L343" s="93" t="str">
        <f>IF(VLOOKUP($A343,'FE - Flux 2 - UBL'!$A343:$R1218,14,FALSE)=0,"",VLOOKUP($A343,'FE - Flux 2 - UBL'!$A343:$R1218,14,FALSE))</f>
        <v/>
      </c>
      <c r="M343" s="108" t="str">
        <f>IF(VLOOKUP($A343,'FE - Flux 2 - UBL'!$A343:$R1218,15,FALSE)=0,"",VLOOKUP($A343,'FE - Flux 2 - UBL'!$A343:$R1218,15,FALSE))</f>
        <v/>
      </c>
      <c r="N343" s="92" t="str">
        <f>IF(VLOOKUP($A343,'FE - Flux 2 - UBL'!$A343:$R1218,16,FALSE)=0,"",VLOOKUP($A343,'FE - Flux 2 - UBL'!$A343:$R1218,16,FALSE))</f>
        <v> Details on the referenced shipping notice</v>
      </c>
      <c r="O343" s="91" t="str">
        <f>IF(VLOOKUP($A343,'FE - Flux 2 - UBL'!$A343:$T1218,17,FALSE)=0,"",VLOOKUP($A343,'FE - Flux 2 - UBL'!$A343:$T1218,17,FALSE))</f>
        <v/>
      </c>
      <c r="P343" s="91" t="str">
        <f>IF(VLOOKUP($A343,'FE - Flux 2 - UBL'!$A343:$T1218,18,FALSE)=0,"",VLOOKUP($A343,'FE - Flux 2 - UBL'!$A343:$T1218,18,FALSE))</f>
        <v/>
      </c>
      <c r="Q343" s="91" t="str">
        <f>IF(VLOOKUP($A343,'FE - Flux 2 - UBL'!$A343:$T1218,19,FALSE)=0,"",VLOOKUP($A343,'FE - Flux 2 - UBL'!$A343:$T1218,19,FALSE))</f>
        <v/>
      </c>
      <c r="R343" s="95" t="str">
        <f>IF(VLOOKUP($A343,'FE - Flux 2 - UBL'!$A343:$T1218,20,FALSE)=0,"",VLOOKUP($A343,'FE - Flux 2 - UBL'!$A343:$T1218,20,FALSE))</f>
        <v/>
      </c>
    </row>
    <row r="344" spans="1:18" ht="44.25" customHeight="1">
      <c r="A344" s="223" t="s">
        <v>1530</v>
      </c>
      <c r="B344" s="91" t="str">
        <f>VLOOKUP(A344,'FE - Flux 2 - UBL'!A344:D1024,4,FALSE)</f>
        <v> 1..1</v>
      </c>
      <c r="C344" s="43"/>
      <c r="D344" s="52"/>
      <c r="E344" s="139" t="s">
        <v>1531</v>
      </c>
      <c r="F344" s="139"/>
      <c r="G344" s="291" t="s">
        <v>2110</v>
      </c>
      <c r="H344" s="292"/>
      <c r="I344" s="93" t="str">
        <f>IF(VLOOKUP($A344,'FE - Flux 2 - UBL'!$A344:$R1219,11,FALSE)=0,"",VLOOKUP($A344,'FE - Flux 2 - UBL'!$A344:$R1219,11,FALSE))</f>
        <v> IDENTIFIER</v>
      </c>
      <c r="J344" s="93">
        <f>IF(VLOOKUP($A344,'FE - Flux 2 - UBL'!$A344:$R1219,12,FALSE)=0,"",VLOOKUP($A344,'FE - Flux 2 - UBL'!$A344:$R1219,12,FALSE))</f>
        <v>50</v>
      </c>
      <c r="K344" s="91" t="str">
        <f>IF(VLOOKUP($A344,'FE - Flux 2 - UBL'!$A344:$R1219,13,FALSE)=0,"",VLOOKUP($A344,'FE - Flux 2 - UBL'!$A344:$R1219,13,FALSE))</f>
        <v/>
      </c>
      <c r="L344" s="93" t="str">
        <f>IF(VLOOKUP($A344,'FE - Flux 2 - UBL'!$A344:$R1219,14,FALSE)=0,"",VLOOKUP($A344,'FE - Flux 2 - UBL'!$A344:$R1219,14,FALSE))</f>
        <v/>
      </c>
      <c r="M344" s="108" t="str">
        <f>IF(VLOOKUP($A344,'FE - Flux 2 - UBL'!$A344:$R1219,15,FALSE)=0,"",VLOOKUP($A344,'FE - Flux 2 - UBL'!$A344:$R1219,15,FALSE))</f>
        <v/>
      </c>
      <c r="N344" s="92" t="str">
        <f>IF(VLOOKUP($A344,'FE - Flux 2 - UBL'!$A344:$R1219,16,FALSE)=0,"",VLOOKUP($A344,'FE - Flux 2 - UBL'!$A344:$R1219,16,FALSE))</f>
        <v> Dispatch notice identifier</v>
      </c>
      <c r="O344" s="91" t="str">
        <f>IF(VLOOKUP($A344,'FE - Flux 2 - UBL'!$A344:$T1219,17,FALSE)=0,"",VLOOKUP($A344,'FE - Flux 2 - UBL'!$A344:$T1219,17,FALSE))</f>
        <v/>
      </c>
      <c r="P344" s="91" t="str">
        <f>IF(VLOOKUP($A344,'FE - Flux 2 - UBL'!$A344:$T1219,18,FALSE)=0,"",VLOOKUP($A344,'FE - Flux 2 - UBL'!$A344:$T1219,18,FALSE))</f>
        <v/>
      </c>
      <c r="Q344" s="91" t="str">
        <f>IF(VLOOKUP($A344,'FE - Flux 2 - UBL'!$A344:$T1219,19,FALSE)=0,"",VLOOKUP($A344,'FE - Flux 2 - UBL'!$A344:$T1219,19,FALSE))</f>
        <v/>
      </c>
      <c r="R344" s="95" t="str">
        <f>IF(VLOOKUP($A344,'FE - Flux 2 - UBL'!$A344:$T1219,20,FALSE)=0,"",VLOOKUP($A344,'FE - Flux 2 - UBL'!$A344:$T1219,20,FALSE))</f>
        <v/>
      </c>
    </row>
    <row r="345" spans="1:18" ht="44.25" customHeight="1">
      <c r="A345" s="223" t="s">
        <v>1533</v>
      </c>
      <c r="B345" s="91" t="str">
        <f>VLOOKUP(A345,'FE - Flux 2 - UBL'!A345:D1025,4,FALSE)</f>
        <v> 0..1</v>
      </c>
      <c r="C345" s="43"/>
      <c r="D345" s="52"/>
      <c r="E345" s="106" t="s">
        <v>1534</v>
      </c>
      <c r="F345" s="139"/>
      <c r="G345" s="291" t="s">
        <v>2111</v>
      </c>
      <c r="H345" s="292"/>
      <c r="I345" s="93" t="str">
        <f>IF(VLOOKUP($A345,'FE - Flux 2 - UBL'!$A345:$R1220,11,FALSE)=0,"",VLOOKUP($A345,'FE - Flux 2 - UBL'!$A345:$R1220,11,FALSE))</f>
        <v> IDENTIFIER</v>
      </c>
      <c r="J345" s="93">
        <f>IF(VLOOKUP($A345,'FE - Flux 2 - UBL'!$A345:$R1220,12,FALSE)=0,"",VLOOKUP($A345,'FE - Flux 2 - UBL'!$A345:$R1220,12,FALSE))</f>
        <v>50</v>
      </c>
      <c r="K345" s="91" t="str">
        <f>IF(VLOOKUP($A345,'FE - Flux 2 - UBL'!$A345:$R1220,13,FALSE)=0,"",VLOOKUP($A345,'FE - Flux 2 - UBL'!$A345:$R1220,13,FALSE))</f>
        <v/>
      </c>
      <c r="L345" s="93" t="str">
        <f>IF(VLOOKUP($A345,'FE - Flux 2 - UBL'!$A345:$R1220,14,FALSE)=0,"",VLOOKUP($A345,'FE - Flux 2 - UBL'!$A345:$R1220,14,FALSE))</f>
        <v/>
      </c>
      <c r="M345" s="108" t="str">
        <f>IF(VLOOKUP($A345,'FE - Flux 2 - UBL'!$A345:$R1220,15,FALSE)=0,"",VLOOKUP($A345,'FE - Flux 2 - UBL'!$A345:$R1220,15,FALSE))</f>
        <v/>
      </c>
      <c r="N345" s="92" t="str">
        <f>IF(VLOOKUP($A345,'FE - Flux 2 - UBL'!$A345:$R1220,16,FALSE)=0,"",VLOOKUP($A345,'FE - Flux 2 - UBL'!$A345:$R1220,16,FALSE))</f>
        <v> Shipment notice line identifier</v>
      </c>
      <c r="O345" s="91" t="str">
        <f>IF(VLOOKUP($A345,'FE - Flux 2 - UBL'!$A345:$T1220,17,FALSE)=0,"",VLOOKUP($A345,'FE - Flux 2 - UBL'!$A345:$T1220,17,FALSE))</f>
        <v/>
      </c>
      <c r="P345" s="91" t="str">
        <f>IF(VLOOKUP($A345,'FE - Flux 2 - UBL'!$A345:$T1220,18,FALSE)=0,"",VLOOKUP($A345,'FE - Flux 2 - UBL'!$A345:$T1220,18,FALSE))</f>
        <v/>
      </c>
      <c r="Q345" s="91" t="str">
        <f>IF(VLOOKUP($A345,'FE - Flux 2 - UBL'!$A345:$T1220,19,FALSE)=0,"",VLOOKUP($A345,'FE - Flux 2 - UBL'!$A345:$T1220,19,FALSE))</f>
        <v/>
      </c>
      <c r="R345" s="95" t="str">
        <f>IF(VLOOKUP($A345,'FE - Flux 2 - UBL'!$A345:$T1220,20,FALSE)=0,"",VLOOKUP($A345,'FE - Flux 2 - UBL'!$A345:$T1220,20,FALSE))</f>
        <v/>
      </c>
    </row>
    <row r="346" spans="1:18" ht="44.25" customHeight="1">
      <c r="A346" s="97" t="s">
        <v>1537</v>
      </c>
      <c r="B346" s="91" t="str">
        <f>VLOOKUP(A346,'FE - Flux 2 - UBL'!A346:D1026,4,FALSE)</f>
        <v> 0..1</v>
      </c>
      <c r="C346" s="43"/>
      <c r="D346" s="137" t="s">
        <v>1538</v>
      </c>
      <c r="E346" s="133"/>
      <c r="F346" s="133"/>
      <c r="G346" s="291" t="s">
        <v>2112</v>
      </c>
      <c r="H346" s="292"/>
      <c r="I346" s="93" t="str">
        <f>IF(VLOOKUP($A346,'FE - Flux 2 - UBL'!$A346:$R1221,11,FALSE)=0,"",VLOOKUP($A346,'FE - Flux 2 - UBL'!$A346:$R1221,11,FALSE))</f>
        <v/>
      </c>
      <c r="J346" s="93" t="str">
        <f>IF(VLOOKUP($A346,'FE - Flux 2 - UBL'!$A346:$R1221,12,FALSE)=0,"",VLOOKUP($A346,'FE - Flux 2 - UBL'!$A346:$R1221,12,FALSE))</f>
        <v/>
      </c>
      <c r="K346" s="91" t="str">
        <f>IF(VLOOKUP($A346,'FE - Flux 2 - UBL'!$A346:$R1221,13,FALSE)=0,"",VLOOKUP($A346,'FE - Flux 2 - UBL'!$A346:$R1221,13,FALSE))</f>
        <v/>
      </c>
      <c r="L346" s="93" t="str">
        <f>IF(VLOOKUP($A346,'FE - Flux 2 - UBL'!$A346:$R1221,14,FALSE)=0,"",VLOOKUP($A346,'FE - Flux 2 - UBL'!$A346:$R1221,14,FALSE))</f>
        <v/>
      </c>
      <c r="M346" s="108" t="str">
        <f>IF(VLOOKUP($A346,'FE - Flux 2 - UBL'!$A346:$R1221,15,FALSE)=0,"",VLOOKUP($A346,'FE - Flux 2 - UBL'!$A346:$R1221,15,FALSE))</f>
        <v/>
      </c>
      <c r="N346" s="92" t="str">
        <f>IF(VLOOKUP($A346,'FE - Flux 2 - UBL'!$A346:$R1221,16,FALSE)=0,"",VLOOKUP($A346,'FE - Flux 2 - UBL'!$A346:$R1221,16,FALSE))</f>
        <v> Details on the referenced receipt notice</v>
      </c>
      <c r="O346" s="91" t="str">
        <f>IF(VLOOKUP($A346,'FE - Flux 2 - UBL'!$A346:$T1221,17,FALSE)=0,"",VLOOKUP($A346,'FE - Flux 2 - UBL'!$A346:$T1221,17,FALSE))</f>
        <v/>
      </c>
      <c r="P346" s="91" t="str">
        <f>IF(VLOOKUP($A346,'FE - Flux 2 - UBL'!$A346:$T1221,18,FALSE)=0,"",VLOOKUP($A346,'FE - Flux 2 - UBL'!$A346:$T1221,18,FALSE))</f>
        <v/>
      </c>
      <c r="Q346" s="91" t="str">
        <f>IF(VLOOKUP($A346,'FE - Flux 2 - UBL'!$A346:$T1221,19,FALSE)=0,"",VLOOKUP($A346,'FE - Flux 2 - UBL'!$A346:$T1221,19,FALSE))</f>
        <v/>
      </c>
      <c r="R346" s="95" t="str">
        <f>IF(VLOOKUP($A346,'FE - Flux 2 - UBL'!$A346:$T1221,20,FALSE)=0,"",VLOOKUP($A346,'FE - Flux 2 - UBL'!$A346:$T1221,20,FALSE))</f>
        <v/>
      </c>
    </row>
    <row r="347" spans="1:18" ht="44.25" customHeight="1">
      <c r="A347" s="223" t="s">
        <v>1541</v>
      </c>
      <c r="B347" s="91" t="str">
        <f>VLOOKUP(A347,'FE - Flux 2 - UBL'!A347:D1027,4,FALSE)</f>
        <v> 1..1</v>
      </c>
      <c r="C347" s="43"/>
      <c r="D347" s="52"/>
      <c r="E347" s="139" t="s">
        <v>1542</v>
      </c>
      <c r="F347" s="139"/>
      <c r="G347" s="291" t="s">
        <v>2113</v>
      </c>
      <c r="H347" s="292"/>
      <c r="I347" s="93" t="str">
        <f>IF(VLOOKUP($A347,'FE - Flux 2 - UBL'!$A347:$R1222,11,FALSE)=0,"",VLOOKUP($A347,'FE - Flux 2 - UBL'!$A347:$R1222,11,FALSE))</f>
        <v> IDENTIFIER</v>
      </c>
      <c r="J347" s="93">
        <f>IF(VLOOKUP($A347,'FE - Flux 2 - UBL'!$A347:$R1222,12,FALSE)=0,"",VLOOKUP($A347,'FE - Flux 2 - UBL'!$A347:$R1222,12,FALSE))</f>
        <v>50</v>
      </c>
      <c r="K347" s="91" t="str">
        <f>IF(VLOOKUP($A347,'FE - Flux 2 - UBL'!$A347:$R1222,13,FALSE)=0,"",VLOOKUP($A347,'FE - Flux 2 - UBL'!$A347:$R1222,13,FALSE))</f>
        <v/>
      </c>
      <c r="L347" s="93" t="str">
        <f>IF(VLOOKUP($A347,'FE - Flux 2 - UBL'!$A347:$R1222,14,FALSE)=0,"",VLOOKUP($A347,'FE - Flux 2 - UBL'!$A347:$R1222,14,FALSE))</f>
        <v/>
      </c>
      <c r="M347" s="108" t="str">
        <f>IF(VLOOKUP($A347,'FE - Flux 2 - UBL'!$A347:$R1222,15,FALSE)=0,"",VLOOKUP($A347,'FE - Flux 2 - UBL'!$A347:$R1222,15,FALSE))</f>
        <v/>
      </c>
      <c r="N347" s="92" t="str">
        <f>IF(VLOOKUP($A347,'FE - Flux 2 - UBL'!$A347:$R1222,16,FALSE)=0,"",VLOOKUP($A347,'FE - Flux 2 - UBL'!$A347:$R1222,16,FALSE))</f>
        <v> ID of receipt notice</v>
      </c>
      <c r="O347" s="91" t="str">
        <f>IF(VLOOKUP($A347,'FE - Flux 2 - UBL'!$A347:$T1222,17,FALSE)=0,"",VLOOKUP($A347,'FE - Flux 2 - UBL'!$A347:$T1222,17,FALSE))</f>
        <v/>
      </c>
      <c r="P347" s="91" t="str">
        <f>IF(VLOOKUP($A347,'FE - Flux 2 - UBL'!$A347:$T1222,18,FALSE)=0,"",VLOOKUP($A347,'FE - Flux 2 - UBL'!$A347:$T1222,18,FALSE))</f>
        <v/>
      </c>
      <c r="Q347" s="91" t="str">
        <f>IF(VLOOKUP($A347,'FE - Flux 2 - UBL'!$A347:$T1222,19,FALSE)=0,"",VLOOKUP($A347,'FE - Flux 2 - UBL'!$A347:$T1222,19,FALSE))</f>
        <v/>
      </c>
      <c r="R347" s="95" t="str">
        <f>IF(VLOOKUP($A347,'FE - Flux 2 - UBL'!$A347:$T1222,20,FALSE)=0,"",VLOOKUP($A347,'FE - Flux 2 - UBL'!$A347:$T1222,20,FALSE))</f>
        <v/>
      </c>
    </row>
    <row r="348" spans="1:18" ht="44.25" customHeight="1">
      <c r="A348" s="223" t="s">
        <v>1545</v>
      </c>
      <c r="B348" s="91" t="str">
        <f>VLOOKUP(A348,'FE - Flux 2 - UBL'!A348:D1028,4,FALSE)</f>
        <v> 0..1</v>
      </c>
      <c r="C348" s="43"/>
      <c r="D348" s="52"/>
      <c r="E348" s="106" t="s">
        <v>1546</v>
      </c>
      <c r="F348" s="139"/>
      <c r="G348" s="291" t="s">
        <v>2114</v>
      </c>
      <c r="H348" s="292"/>
      <c r="I348" s="93" t="str">
        <f>IF(VLOOKUP($A348,'FE - Flux 2 - UBL'!$A348:$R1223,11,FALSE)=0,"",VLOOKUP($A348,'FE - Flux 2 - UBL'!$A348:$R1223,11,FALSE))</f>
        <v> IDENTIFIER</v>
      </c>
      <c r="J348" s="93">
        <f>IF(VLOOKUP($A348,'FE - Flux 2 - UBL'!$A348:$R1223,12,FALSE)=0,"",VLOOKUP($A348,'FE - Flux 2 - UBL'!$A348:$R1223,12,FALSE))</f>
        <v>50</v>
      </c>
      <c r="K348" s="91" t="str">
        <f>IF(VLOOKUP($A348,'FE - Flux 2 - UBL'!$A348:$R1223,13,FALSE)=0,"",VLOOKUP($A348,'FE - Flux 2 - UBL'!$A348:$R1223,13,FALSE))</f>
        <v/>
      </c>
      <c r="L348" s="93" t="str">
        <f>IF(VLOOKUP($A348,'FE - Flux 2 - UBL'!$A348:$R1223,14,FALSE)=0,"",VLOOKUP($A348,'FE - Flux 2 - UBL'!$A348:$R1223,14,FALSE))</f>
        <v/>
      </c>
      <c r="M348" s="108" t="str">
        <f>IF(VLOOKUP($A348,'FE - Flux 2 - UBL'!$A348:$R1223,15,FALSE)=0,"",VLOOKUP($A348,'FE - Flux 2 - UBL'!$A348:$R1223,15,FALSE))</f>
        <v/>
      </c>
      <c r="N348" s="92" t="str">
        <f>IF(VLOOKUP($A348,'FE - Flux 2 - UBL'!$A348:$R1223,16,FALSE)=0,"",VLOOKUP($A348,'FE - Flux 2 - UBL'!$A348:$R1223,16,FALSE))</f>
        <v>ID of the receipt notification line</v>
      </c>
      <c r="O348" s="91" t="str">
        <f>IF(VLOOKUP($A348,'FE - Flux 2 - UBL'!$A348:$T1223,17,FALSE)=0,"",VLOOKUP($A348,'FE - Flux 2 - UBL'!$A348:$T1223,17,FALSE))</f>
        <v/>
      </c>
      <c r="P348" s="91" t="str">
        <f>IF(VLOOKUP($A348,'FE - Flux 2 - UBL'!$A348:$T1223,18,FALSE)=0,"",VLOOKUP($A348,'FE - Flux 2 - UBL'!$A348:$T1223,18,FALSE))</f>
        <v/>
      </c>
      <c r="Q348" s="91" t="str">
        <f>IF(VLOOKUP($A348,'FE - Flux 2 - UBL'!$A348:$T1223,19,FALSE)=0,"",VLOOKUP($A348,'FE - Flux 2 - UBL'!$A348:$T1223,19,FALSE))</f>
        <v/>
      </c>
      <c r="R348" s="95" t="str">
        <f>IF(VLOOKUP($A348,'FE - Flux 2 - UBL'!$A348:$T1223,20,FALSE)=0,"",VLOOKUP($A348,'FE - Flux 2 - UBL'!$A348:$T1223,20,FALSE))</f>
        <v/>
      </c>
    </row>
    <row r="349" spans="1:18" ht="44.25" customHeight="1">
      <c r="A349" s="97" t="s">
        <v>1549</v>
      </c>
      <c r="B349" s="91" t="str">
        <f>VLOOKUP(A349,'FE - Flux 2 - UBL'!A349:D1029,4,FALSE)</f>
        <v> 0..1</v>
      </c>
      <c r="C349" s="43"/>
      <c r="D349" s="137" t="s">
        <v>1550</v>
      </c>
      <c r="E349" s="133"/>
      <c r="F349" s="133"/>
      <c r="G349" s="291" t="s">
        <v>2115</v>
      </c>
      <c r="H349" s="292"/>
      <c r="I349" s="93" t="str">
        <f>IF(VLOOKUP($A349,'FE - Flux 2 - UBL'!$A349:$R1224,11,FALSE)=0,"",VLOOKUP($A349,'FE - Flux 2 - UBL'!$A349:$R1224,11,FALSE))</f>
        <v/>
      </c>
      <c r="J349" s="93" t="str">
        <f>IF(VLOOKUP($A349,'FE - Flux 2 - UBL'!$A349:$R1224,12,FALSE)=0,"",VLOOKUP($A349,'FE - Flux 2 - UBL'!$A349:$R1224,12,FALSE))</f>
        <v/>
      </c>
      <c r="K349" s="91" t="str">
        <f>IF(VLOOKUP($A349,'FE - Flux 2 - UBL'!$A349:$R1224,13,FALSE)=0,"",VLOOKUP($A349,'FE - Flux 2 - UBL'!$A349:$R1224,13,FALSE))</f>
        <v/>
      </c>
      <c r="L349" s="93" t="str">
        <f>IF(VLOOKUP($A349,'FE - Flux 2 - UBL'!$A349:$R1224,14,FALSE)=0,"",VLOOKUP($A349,'FE - Flux 2 - UBL'!$A349:$R1224,14,FALSE))</f>
        <v/>
      </c>
      <c r="M349" s="108" t="str">
        <f>IF(VLOOKUP($A349,'FE - Flux 2 - UBL'!$A349:$R1224,15,FALSE)=0,"",VLOOKUP($A349,'FE - Flux 2 - UBL'!$A349:$R1224,15,FALSE))</f>
        <v/>
      </c>
      <c r="N349" s="92" t="str">
        <f>IF(VLOOKUP($A349,'FE - Flux 2 - UBL'!$A349:$R1224,16,FALSE)=0,"",VLOOKUP($A349,'FE - Flux 2 - UBL'!$A349:$R1224,16,FALSE))</f>
        <v> Details of the referenced Sale order</v>
      </c>
      <c r="O349" s="91" t="str">
        <f>IF(VLOOKUP($A349,'FE - Flux 2 - UBL'!$A349:$T1224,17,FALSE)=0,"",VLOOKUP($A349,'FE - Flux 2 - UBL'!$A349:$T1224,17,FALSE))</f>
        <v/>
      </c>
      <c r="P349" s="91" t="str">
        <f>IF(VLOOKUP($A349,'FE - Flux 2 - UBL'!$A349:$T1224,18,FALSE)=0,"",VLOOKUP($A349,'FE - Flux 2 - UBL'!$A349:$T1224,18,FALSE))</f>
        <v/>
      </c>
      <c r="Q349" s="91" t="str">
        <f>IF(VLOOKUP($A349,'FE - Flux 2 - UBL'!$A349:$T1224,19,FALSE)=0,"",VLOOKUP($A349,'FE - Flux 2 - UBL'!$A349:$T1224,19,FALSE))</f>
        <v/>
      </c>
      <c r="R349" s="95" t="str">
        <f>IF(VLOOKUP($A349,'FE - Flux 2 - UBL'!$A349:$T1224,20,FALSE)=0,"",VLOOKUP($A349,'FE - Flux 2 - UBL'!$A349:$T1224,20,FALSE))</f>
        <v/>
      </c>
    </row>
    <row r="350" spans="1:18" ht="44.25" customHeight="1">
      <c r="A350" s="223" t="s">
        <v>1553</v>
      </c>
      <c r="B350" s="91" t="str">
        <f>VLOOKUP(A350,'FE - Flux 2 - UBL'!A350:D1030,4,FALSE)</f>
        <v> 1..1</v>
      </c>
      <c r="C350" s="43"/>
      <c r="D350" s="52"/>
      <c r="E350" s="139" t="s">
        <v>1554</v>
      </c>
      <c r="F350" s="139"/>
      <c r="G350" s="291" t="s">
        <v>2116</v>
      </c>
      <c r="H350" s="292"/>
      <c r="I350" s="93" t="str">
        <f>IF(VLOOKUP($A350,'FE - Flux 2 - UBL'!$A350:$R1225,11,FALSE)=0,"",VLOOKUP($A350,'FE - Flux 2 - UBL'!$A350:$R1225,11,FALSE))</f>
        <v> IDENTIFIER</v>
      </c>
      <c r="J350" s="93">
        <f>IF(VLOOKUP($A350,'FE - Flux 2 - UBL'!$A350:$R1225,12,FALSE)=0,"",VLOOKUP($A350,'FE - Flux 2 - UBL'!$A350:$R1225,12,FALSE))</f>
        <v>50</v>
      </c>
      <c r="K350" s="91" t="str">
        <f>IF(VLOOKUP($A350,'FE - Flux 2 - UBL'!$A350:$R1225,13,FALSE)=0,"",VLOOKUP($A350,'FE - Flux 2 - UBL'!$A350:$R1225,13,FALSE))</f>
        <v/>
      </c>
      <c r="L350" s="93" t="str">
        <f>IF(VLOOKUP($A350,'FE - Flux 2 - UBL'!$A350:$R1225,14,FALSE)=0,"",VLOOKUP($A350,'FE - Flux 2 - UBL'!$A350:$R1225,14,FALSE))</f>
        <v/>
      </c>
      <c r="M350" s="108" t="str">
        <f>IF(VLOOKUP($A350,'FE - Flux 2 - UBL'!$A350:$R1225,15,FALSE)=0,"",VLOOKUP($A350,'FE - Flux 2 - UBL'!$A350:$R1225,15,FALSE))</f>
        <v/>
      </c>
      <c r="N350" s="92" t="str">
        <f>IF(VLOOKUP($A350,'FE - Flux 2 - UBL'!$A350:$R1225,16,FALSE)=0,"",VLOOKUP($A350,'FE - Flux 2 - UBL'!$A350:$R1225,16,FALSE))</f>
        <v> Sales order identifier</v>
      </c>
      <c r="O350" s="91" t="str">
        <f>IF(VLOOKUP($A350,'FE - Flux 2 - UBL'!$A350:$T1225,17,FALSE)=0,"",VLOOKUP($A350,'FE - Flux 2 - UBL'!$A350:$T1225,17,FALSE))</f>
        <v/>
      </c>
      <c r="P350" s="91" t="str">
        <f>IF(VLOOKUP($A350,'FE - Flux 2 - UBL'!$A350:$T1225,18,FALSE)=0,"",VLOOKUP($A350,'FE - Flux 2 - UBL'!$A350:$T1225,18,FALSE))</f>
        <v/>
      </c>
      <c r="Q350" s="91" t="str">
        <f>IF(VLOOKUP($A350,'FE - Flux 2 - UBL'!$A350:$T1225,19,FALSE)=0,"",VLOOKUP($A350,'FE - Flux 2 - UBL'!$A350:$T1225,19,FALSE))</f>
        <v/>
      </c>
      <c r="R350" s="95" t="str">
        <f>IF(VLOOKUP($A350,'FE - Flux 2 - UBL'!$A350:$T1225,20,FALSE)=0,"",VLOOKUP($A350,'FE - Flux 2 - UBL'!$A350:$T1225,20,FALSE))</f>
        <v/>
      </c>
    </row>
    <row r="351" spans="1:18" ht="44.25" customHeight="1">
      <c r="A351" s="223" t="s">
        <v>1557</v>
      </c>
      <c r="B351" s="91" t="str">
        <f>VLOOKUP(A351,'FE - Flux 2 - UBL'!A351:D1031,4,FALSE)</f>
        <v> 0..1</v>
      </c>
      <c r="C351" s="43"/>
      <c r="D351" s="52"/>
      <c r="E351" s="102" t="s">
        <v>1558</v>
      </c>
      <c r="F351" s="102"/>
      <c r="G351" s="291" t="s">
        <v>2117</v>
      </c>
      <c r="H351" s="292"/>
      <c r="I351" s="93" t="str">
        <f>IF(VLOOKUP($A351,'FE - Flux 2 - UBL'!$A351:$R1226,11,FALSE)=0,"",VLOOKUP($A351,'FE - Flux 2 - UBL'!$A351:$R1226,11,FALSE))</f>
        <v> IDENTIFIER</v>
      </c>
      <c r="J351" s="93">
        <f>IF(VLOOKUP($A351,'FE - Flux 2 - UBL'!$A351:$R1226,12,FALSE)=0,"",VLOOKUP($A351,'FE - Flux 2 - UBL'!$A351:$R1226,12,FALSE))</f>
        <v>50</v>
      </c>
      <c r="K351" s="91" t="str">
        <f>IF(VLOOKUP($A351,'FE - Flux 2 - UBL'!$A351:$R1226,13,FALSE)=0,"",VLOOKUP($A351,'FE - Flux 2 - UBL'!$A351:$R1226,13,FALSE))</f>
        <v/>
      </c>
      <c r="L351" s="93" t="str">
        <f>IF(VLOOKUP($A351,'FE - Flux 2 - UBL'!$A351:$R1226,14,FALSE)=0,"",VLOOKUP($A351,'FE - Flux 2 - UBL'!$A351:$R1226,14,FALSE))</f>
        <v/>
      </c>
      <c r="M351" s="108" t="str">
        <f>IF(VLOOKUP($A351,'FE - Flux 2 - UBL'!$A351:$R1226,15,FALSE)=0,"",VLOOKUP($A351,'FE - Flux 2 - UBL'!$A351:$R1226,15,FALSE))</f>
        <v/>
      </c>
      <c r="N351" s="92" t="str">
        <f>IF(VLOOKUP($A351,'FE - Flux 2 - UBL'!$A351:$R1226,16,FALSE)=0,"",VLOOKUP($A351,'FE - Flux 2 - UBL'!$A351:$R1226,16,FALSE))</f>
        <v> Sales order line identifier</v>
      </c>
      <c r="O351" s="91" t="str">
        <f>IF(VLOOKUP($A351,'FE - Flux 2 - UBL'!$A351:$T1226,17,FALSE)=0,"",VLOOKUP($A351,'FE - Flux 2 - UBL'!$A351:$T1226,17,FALSE))</f>
        <v/>
      </c>
      <c r="P351" s="91" t="str">
        <f>IF(VLOOKUP($A351,'FE - Flux 2 - UBL'!$A351:$T1226,18,FALSE)=0,"",VLOOKUP($A351,'FE - Flux 2 - UBL'!$A351:$T1226,18,FALSE))</f>
        <v/>
      </c>
      <c r="Q351" s="91" t="str">
        <f>IF(VLOOKUP($A351,'FE - Flux 2 - UBL'!$A351:$T1226,19,FALSE)=0,"",VLOOKUP($A351,'FE - Flux 2 - UBL'!$A351:$T1226,19,FALSE))</f>
        <v/>
      </c>
      <c r="R351" s="95" t="str">
        <f>IF(VLOOKUP($A351,'FE - Flux 2 - UBL'!$A351:$T1226,20,FALSE)=0,"",VLOOKUP($A351,'FE - Flux 2 - UBL'!$A351:$T1226,20,FALSE))</f>
        <v/>
      </c>
    </row>
    <row r="352" spans="1:18" ht="44.25" customHeight="1">
      <c r="A352" s="97" t="s">
        <v>1561</v>
      </c>
      <c r="B352" s="91" t="str">
        <f>VLOOKUP(A352,'FE - Flux 2 - UBL'!A352:D1032,4,FALSE)</f>
        <v> 0..1</v>
      </c>
      <c r="C352" s="43"/>
      <c r="D352" s="137" t="s">
        <v>2118</v>
      </c>
      <c r="E352" s="133"/>
      <c r="F352" s="133"/>
      <c r="G352" s="291" t="s">
        <v>2119</v>
      </c>
      <c r="H352" s="292"/>
      <c r="I352" s="93" t="str">
        <f>IF(VLOOKUP($A352,'FE - Flux 2 - UBL'!$A352:$R1227,11,FALSE)=0,"",VLOOKUP($A352,'FE - Flux 2 - UBL'!$A352:$R1227,11,FALSE))</f>
        <v/>
      </c>
      <c r="J352" s="93" t="str">
        <f>IF(VLOOKUP($A352,'FE - Flux 2 - UBL'!$A352:$R1227,12,FALSE)=0,"",VLOOKUP($A352,'FE - Flux 2 - UBL'!$A352:$R1227,12,FALSE))</f>
        <v/>
      </c>
      <c r="K352" s="91" t="str">
        <f>IF(VLOOKUP($A352,'FE - Flux 2 - UBL'!$A352:$R1227,13,FALSE)=0,"",VLOOKUP($A352,'FE - Flux 2 - UBL'!$A352:$R1227,13,FALSE))</f>
        <v/>
      </c>
      <c r="L352" s="93" t="str">
        <f>IF(VLOOKUP($A352,'FE - Flux 2 - UBL'!$A352:$R1227,14,FALSE)=0,"",VLOOKUP($A352,'FE - Flux 2 - UBL'!$A352:$R1227,14,FALSE))</f>
        <v/>
      </c>
      <c r="M352" s="108" t="str">
        <f>IF(VLOOKUP($A352,'FE - Flux 2 - UBL'!$A352:$R1227,15,FALSE)=0,"",VLOOKUP($A352,'FE - Flux 2 - UBL'!$A352:$R1227,15,FALSE))</f>
        <v/>
      </c>
      <c r="N352" s="92" t="str">
        <f>IF(VLOOKUP($A352,'FE - Flux 2 - UBL'!$A352:$R1227,16,FALSE)=0,"",VLOOKUP($A352,'FE - Flux 2 - UBL'!$A352:$R1227,16,FALSE))</f>
        <v> Details about an alternative delivery location</v>
      </c>
      <c r="O352" s="91" t="str">
        <f>IF(VLOOKUP($A352,'FE - Flux 2 - UBL'!$A352:$T1227,17,FALSE)=0,"",VLOOKUP($A352,'FE - Flux 2 - UBL'!$A352:$T1227,17,FALSE))</f>
        <v/>
      </c>
      <c r="P352" s="91" t="str">
        <f>IF(VLOOKUP($A352,'FE - Flux 2 - UBL'!$A352:$T1227,18,FALSE)=0,"",VLOOKUP($A352,'FE - Flux 2 - UBL'!$A352:$T1227,18,FALSE))</f>
        <v/>
      </c>
      <c r="Q352" s="91" t="str">
        <f>IF(VLOOKUP($A352,'FE - Flux 2 - UBL'!$A352:$T1227,19,FALSE)=0,"",VLOOKUP($A352,'FE - Flux 2 - UBL'!$A352:$T1227,19,FALSE))</f>
        <v/>
      </c>
      <c r="R352" s="95" t="str">
        <f>IF(VLOOKUP($A352,'FE - Flux 2 - UBL'!$A352:$T1227,20,FALSE)=0,"",VLOOKUP($A352,'FE - Flux 2 - UBL'!$A352:$T1227,20,FALSE))</f>
        <v/>
      </c>
    </row>
    <row r="353" spans="1:18" ht="44.25" customHeight="1">
      <c r="A353" s="223" t="s">
        <v>1564</v>
      </c>
      <c r="B353" s="91" t="str">
        <f>VLOOKUP(A353,'FE - Flux 2 - UBL'!A353:D1033,4,FALSE)</f>
        <v> 0..n</v>
      </c>
      <c r="C353" s="43"/>
      <c r="D353" s="52"/>
      <c r="E353" s="139" t="s">
        <v>1565</v>
      </c>
      <c r="F353" s="139"/>
      <c r="G353" s="291" t="s">
        <v>2120</v>
      </c>
      <c r="H353" s="292"/>
      <c r="I353" s="93" t="str">
        <f>IF(VLOOKUP($A353,'FE - Flux 2 - UBL'!$A353:$R1228,11,FALSE)=0,"",VLOOKUP($A353,'FE - Flux 2 - UBL'!$A353:$R1228,11,FALSE))</f>
        <v> IDENTIFIER</v>
      </c>
      <c r="J353" s="93">
        <f>IF(VLOOKUP($A353,'FE - Flux 2 - UBL'!$A353:$R1228,12,FALSE)=0,"",VLOOKUP($A353,'FE - Flux 2 - UBL'!$A353:$R1228,12,FALSE))</f>
        <v>50</v>
      </c>
      <c r="K353" s="91" t="str">
        <f>IF(VLOOKUP($A353,'FE - Flux 2 - UBL'!$A353:$R1228,13,FALSE)=0,"",VLOOKUP($A353,'FE - Flux 2 - UBL'!$A353:$R1228,13,FALSE))</f>
        <v/>
      </c>
      <c r="L353" s="93" t="str">
        <f>IF(VLOOKUP($A353,'FE - Flux 2 - UBL'!$A353:$R1228,14,FALSE)=0,"",VLOOKUP($A353,'FE - Flux 2 - UBL'!$A353:$R1228,14,FALSE))</f>
        <v/>
      </c>
      <c r="M353" s="108" t="str">
        <f>IF(VLOOKUP($A353,'FE - Flux 2 - UBL'!$A353:$R1228,15,FALSE)=0,"",VLOOKUP($A353,'FE - Flux 2 - UBL'!$A353:$R1228,15,FALSE))</f>
        <v/>
      </c>
      <c r="N353" s="92" t="str">
        <f>IF(VLOOKUP($A353,'FE - Flux 2 - UBL'!$A353:$R1228,16,FALSE)=0,"",VLOOKUP($A353,'FE - Flux 2 - UBL'!$A353:$R1228,16,FALSE))</f>
        <v/>
      </c>
      <c r="O353" s="91" t="str">
        <f>IF(VLOOKUP($A353,'FE - Flux 2 - UBL'!$A353:$T1228,17,FALSE)=0,"",VLOOKUP($A353,'FE - Flux 2 - UBL'!$A353:$T1228,17,FALSE))</f>
        <v/>
      </c>
      <c r="P353" s="91" t="str">
        <f>IF(VLOOKUP($A353,'FE - Flux 2 - UBL'!$A353:$T1228,18,FALSE)=0,"",VLOOKUP($A353,'FE - Flux 2 - UBL'!$A353:$T1228,18,FALSE))</f>
        <v/>
      </c>
      <c r="Q353" s="91" t="str">
        <f>IF(VLOOKUP($A353,'FE - Flux 2 - UBL'!$A353:$T1228,19,FALSE)=0,"",VLOOKUP($A353,'FE - Flux 2 - UBL'!$A353:$T1228,19,FALSE))</f>
        <v/>
      </c>
      <c r="R353" s="95" t="str">
        <f>IF(VLOOKUP($A353,'FE - Flux 2 - UBL'!$A353:$T1228,20,FALSE)=0,"",VLOOKUP($A353,'FE - Flux 2 - UBL'!$A353:$T1228,20,FALSE))</f>
        <v/>
      </c>
    </row>
    <row r="354" spans="1:18" ht="44.25" customHeight="1">
      <c r="A354" s="223" t="s">
        <v>1566</v>
      </c>
      <c r="B354" s="91" t="str">
        <f>VLOOKUP(A354,'FE - Flux 2 - UBL'!A354:D1034,4,FALSE)</f>
        <v> 0..1</v>
      </c>
      <c r="C354" s="43"/>
      <c r="D354" s="31"/>
      <c r="E354" s="53"/>
      <c r="F354" s="111" t="s">
        <v>1771</v>
      </c>
      <c r="G354" s="291" t="s">
        <v>2121</v>
      </c>
      <c r="H354" s="292"/>
      <c r="I354" s="93" t="str">
        <f>IF(VLOOKUP($A354,'FE - Flux 2 - UBL'!$A354:$R1229,11,FALSE)=0,"",VLOOKUP($A354,'FE - Flux 2 - UBL'!$A354:$R1229,11,FALSE))</f>
        <v> IDENTIFIER</v>
      </c>
      <c r="J354" s="93">
        <f>IF(VLOOKUP($A354,'FE - Flux 2 - UBL'!$A354:$R1229,12,FALSE)=0,"",VLOOKUP($A354,'FE - Flux 2 - UBL'!$A354:$R1229,12,FALSE))</f>
        <v>4</v>
      </c>
      <c r="K354" s="91" t="str">
        <f>IF(VLOOKUP($A354,'FE - Flux 2 - UBL'!$A354:$R1229,13,FALSE)=0,"",VLOOKUP($A354,'FE - Flux 2 - UBL'!$A354:$R1229,13,FALSE))</f>
        <v> ISO6523 (ICD)</v>
      </c>
      <c r="L354" s="93" t="str">
        <f>IF(VLOOKUP($A354,'FE - Flux 2 - UBL'!$A354:$R1229,14,FALSE)=0,"",VLOOKUP($A354,'FE - Flux 2 - UBL'!$A354:$R1229,14,FALSE))</f>
        <v/>
      </c>
      <c r="M354" s="108" t="str">
        <f>IF(VLOOKUP($A354,'FE - Flux 2 - UBL'!$A354:$R1229,15,FALSE)=0,"",VLOOKUP($A354,'FE - Flux 2 - UBL'!$A354:$R1229,15,FALSE))</f>
        <v/>
      </c>
      <c r="N354" s="92" t="str">
        <f>IF(VLOOKUP($A354,'FE - Flux 2 - UBL'!$A354:$R1229,16,FALSE)=0,"",VLOOKUP($A354,'FE - Flux 2 - UBL'!$A354:$R1229,16,FALSE))</f>
        <v> If used, the identification scheme identifier shall be chosen from the entries in the list published by the ISO/IEC 6523 maintenance organization.</v>
      </c>
      <c r="O354" s="91" t="str">
        <f>IF(VLOOKUP($A354,'FE - Flux 2 - UBL'!$A354:$T1229,17,FALSE)=0,"",VLOOKUP($A354,'FE - Flux 2 - UBL'!$A354:$T1229,17,FALSE))</f>
        <v/>
      </c>
      <c r="P354" s="91" t="str">
        <f>IF(VLOOKUP($A354,'FE - Flux 2 - UBL'!$A354:$T1229,18,FALSE)=0,"",VLOOKUP($A354,'FE - Flux 2 - UBL'!$A354:$T1229,18,FALSE))</f>
        <v/>
      </c>
      <c r="Q354" s="91" t="str">
        <f>IF(VLOOKUP($A354,'FE - Flux 2 - UBL'!$A354:$T1229,19,FALSE)=0,"",VLOOKUP($A354,'FE - Flux 2 - UBL'!$A354:$T1229,19,FALSE))</f>
        <v/>
      </c>
      <c r="R354" s="95" t="str">
        <f>IF(VLOOKUP($A354,'FE - Flux 2 - UBL'!$A354:$T1229,20,FALSE)=0,"",VLOOKUP($A354,'FE - Flux 2 - UBL'!$A354:$T1229,20,FALSE))</f>
        <v/>
      </c>
    </row>
    <row r="355" spans="1:18" ht="44.25" customHeight="1">
      <c r="A355" s="223" t="s">
        <v>1569</v>
      </c>
      <c r="B355" s="91" t="str">
        <f>VLOOKUP(A355,'FE - Flux 2 - UBL'!A355:D1035,4,FALSE)</f>
        <v> 0..1</v>
      </c>
      <c r="C355" s="43"/>
      <c r="D355" s="137" t="s">
        <v>1570</v>
      </c>
      <c r="E355" s="133"/>
      <c r="F355" s="133"/>
      <c r="G355" s="291" t="s">
        <v>2122</v>
      </c>
      <c r="H355" s="292"/>
      <c r="I355" s="93" t="str">
        <f>IF(VLOOKUP($A355,'FE - Flux 2 - UBL'!$A355:$R1230,11,FALSE)=0,"",VLOOKUP($A355,'FE - Flux 2 - UBL'!$A355:$R1230,11,FALSE))</f>
        <v/>
      </c>
      <c r="J355" s="93" t="str">
        <f>IF(VLOOKUP($A355,'FE - Flux 2 - UBL'!$A355:$R1230,12,FALSE)=0,"",VLOOKUP($A355,'FE - Flux 2 - UBL'!$A355:$R1230,12,FALSE))</f>
        <v/>
      </c>
      <c r="K355" s="91" t="str">
        <f>IF(VLOOKUP($A355,'FE - Flux 2 - UBL'!$A355:$R1230,13,FALSE)=0,"",VLOOKUP($A355,'FE - Flux 2 - UBL'!$A355:$R1230,13,FALSE))</f>
        <v/>
      </c>
      <c r="L355" s="93" t="str">
        <f>IF(VLOOKUP($A355,'FE - Flux 2 - UBL'!$A355:$R1230,14,FALSE)=0,"",VLOOKUP($A355,'FE - Flux 2 - UBL'!$A355:$R1230,14,FALSE))</f>
        <v/>
      </c>
      <c r="M355" s="108" t="str">
        <f>IF(VLOOKUP($A355,'FE - Flux 2 - UBL'!$A355:$R1230,15,FALSE)=0,"",VLOOKUP($A355,'FE - Flux 2 - UBL'!$A355:$R1230,15,FALSE))</f>
        <v/>
      </c>
      <c r="N355" s="92" t="str">
        <f>IF(VLOOKUP($A355,'FE - Flux 2 - UBL'!$A355:$R1230,16,FALSE)=0,"",VLOOKUP($A355,'FE - Flux 2 - UBL'!$A355:$R1230,16,FALSE))</f>
        <v/>
      </c>
      <c r="O355" s="91" t="str">
        <f>IF(VLOOKUP($A355,'FE - Flux 2 - UBL'!$A355:$T1230,17,FALSE)=0,"",VLOOKUP($A355,'FE - Flux 2 - UBL'!$A355:$T1230,17,FALSE))</f>
        <v>G6.12 G6.16</v>
      </c>
      <c r="P355" s="91" t="str">
        <f>IF(VLOOKUP($A355,'FE - Flux 2 - UBL'!$A355:$T1230,18,FALSE)=0,"",VLOOKUP($A355,'FE - Flux 2 - UBL'!$A355:$T1230,18,FALSE))</f>
        <v/>
      </c>
      <c r="Q355" s="91" t="str">
        <f>IF(VLOOKUP($A355,'FE - Flux 2 - UBL'!$A355:$T1230,19,FALSE)=0,"",VLOOKUP($A355,'FE - Flux 2 - UBL'!$A355:$T1230,19,FALSE))</f>
        <v/>
      </c>
      <c r="R355" s="95" t="str">
        <f>IF(VLOOKUP($A355,'FE - Flux 2 - UBL'!$A355:$T1230,20,FALSE)=0,"",VLOOKUP($A355,'FE - Flux 2 - UBL'!$A355:$T1230,20,FALSE))</f>
        <v/>
      </c>
    </row>
    <row r="356" spans="1:18" ht="44.25" customHeight="1">
      <c r="A356" s="223" t="s">
        <v>1573</v>
      </c>
      <c r="B356" s="91" t="str">
        <f>VLOOKUP(A356,'FE - Flux 2 - UBL'!A356:D1036,4,FALSE)</f>
        <v> 0..1</v>
      </c>
      <c r="C356" s="43"/>
      <c r="D356" s="52"/>
      <c r="E356" s="139" t="s">
        <v>1574</v>
      </c>
      <c r="F356" s="139"/>
      <c r="G356" s="291" t="s">
        <v>2123</v>
      </c>
      <c r="H356" s="292"/>
      <c r="I356" s="93" t="str">
        <f>IF(VLOOKUP($A356,'FE - Flux 2 - UBL'!$A356:$R1231,11,FALSE)=0,"",VLOOKUP($A356,'FE - Flux 2 - UBL'!$A356:$R1231,11,FALSE))</f>
        <v/>
      </c>
      <c r="J356" s="93" t="str">
        <f>IF(VLOOKUP($A356,'FE - Flux 2 - UBL'!$A356:$R1231,12,FALSE)=0,"",VLOOKUP($A356,'FE - Flux 2 - UBL'!$A356:$R1231,12,FALSE))</f>
        <v/>
      </c>
      <c r="K356" s="91" t="str">
        <f>IF(VLOOKUP($A356,'FE - Flux 2 - UBL'!$A356:$R1231,13,FALSE)=0,"",VLOOKUP($A356,'FE - Flux 2 - UBL'!$A356:$R1231,13,FALSE))</f>
        <v/>
      </c>
      <c r="L356" s="93" t="str">
        <f>IF(VLOOKUP($A356,'FE - Flux 2 - UBL'!$A356:$R1231,14,FALSE)=0,"",VLOOKUP($A356,'FE - Flux 2 - UBL'!$A356:$R1231,14,FALSE))</f>
        <v/>
      </c>
      <c r="M356" s="108" t="str">
        <f>IF(VLOOKUP($A356,'FE - Flux 2 - UBL'!$A356:$R1231,15,FALSE)=0,"",VLOOKUP($A356,'FE - Flux 2 - UBL'!$A356:$R1231,15,FALSE))</f>
        <v/>
      </c>
      <c r="N356" s="92" t="str">
        <f>IF(VLOOKUP($A356,'FE - Flux 2 - UBL'!$A356:$R1231,16,FALSE)=0,"",VLOOKUP($A356,'FE - Flux 2 - UBL'!$A356:$R1231,16,FALSE))</f>
        <v/>
      </c>
      <c r="O356" s="91" t="str">
        <f>IF(VLOOKUP($A356,'FE - Flux 2 - UBL'!$A356:$T1231,17,FALSE)=0,"",VLOOKUP($A356,'FE - Flux 2 - UBL'!$A356:$T1231,17,FALSE))</f>
        <v/>
      </c>
      <c r="P356" s="91" t="str">
        <f>IF(VLOOKUP($A356,'FE - Flux 2 - UBL'!$A356:$T1231,18,FALSE)=0,"",VLOOKUP($A356,'FE - Flux 2 - UBL'!$A356:$T1231,18,FALSE))</f>
        <v/>
      </c>
      <c r="Q356" s="91" t="str">
        <f>IF(VLOOKUP($A356,'FE - Flux 2 - UBL'!$A356:$T1231,19,FALSE)=0,"",VLOOKUP($A356,'FE - Flux 2 - UBL'!$A356:$T1231,19,FALSE))</f>
        <v/>
      </c>
      <c r="R356" s="95" t="str">
        <f>IF(VLOOKUP($A356,'FE - Flux 2 - UBL'!$A356:$T1231,20,FALSE)=0,"",VLOOKUP($A356,'FE - Flux 2 - UBL'!$A356:$T1231,20,FALSE))</f>
        <v/>
      </c>
    </row>
    <row r="357" spans="1:18" ht="44.25" customHeight="1">
      <c r="A357" s="223" t="s">
        <v>1575</v>
      </c>
      <c r="B357" s="91" t="str">
        <f>VLOOKUP(A357,'FE - Flux 2 - UBL'!A357:D1037,4,FALSE)</f>
        <v> 0..1</v>
      </c>
      <c r="C357" s="43"/>
      <c r="D357" s="52"/>
      <c r="E357" s="54"/>
      <c r="F357" s="111" t="s">
        <v>1576</v>
      </c>
      <c r="G357" s="291" t="s">
        <v>2124</v>
      </c>
      <c r="H357" s="292"/>
      <c r="I357" s="93" t="str">
        <f>IF(VLOOKUP($A357,'FE - Flux 2 - UBL'!$A357:$R1232,11,FALSE)=0,"",VLOOKUP($A357,'FE - Flux 2 - UBL'!$A357:$R1232,11,FALSE))</f>
        <v> TEXT</v>
      </c>
      <c r="J357" s="93">
        <f>IF(VLOOKUP($A357,'FE - Flux 2 - UBL'!$A357:$R1232,12,FALSE)=0,"",VLOOKUP($A357,'FE - Flux 2 - UBL'!$A357:$R1232,12,FALSE))</f>
        <v>255</v>
      </c>
      <c r="K357" s="91" t="str">
        <f>IF(VLOOKUP($A357,'FE - Flux 2 - UBL'!$A357:$R1232,13,FALSE)=0,"",VLOOKUP($A357,'FE - Flux 2 - UBL'!$A357:$R1232,13,FALSE))</f>
        <v/>
      </c>
      <c r="L357" s="93" t="str">
        <f>IF(VLOOKUP($A357,'FE - Flux 2 - UBL'!$A357:$R1232,14,FALSE)=0,"",VLOOKUP($A357,'FE - Flux 2 - UBL'!$A357:$R1232,14,FALSE))</f>
        <v/>
      </c>
      <c r="M357" s="108" t="str">
        <f>IF(VLOOKUP($A357,'FE - Flux 2 - UBL'!$A357:$R1232,15,FALSE)=0,"",VLOOKUP($A357,'FE - Flux 2 - UBL'!$A357:$R1232,15,FALSE))</f>
        <v> Main line of an address.</v>
      </c>
      <c r="N357" s="92" t="str">
        <f>IF(VLOOKUP($A357,'FE - Flux 2 - UBL'!$A357:$R1232,16,FALSE)=0,"",VLOOKUP($A357,'FE - Flux 2 - UBL'!$A357:$R1232,16,FALSE))</f>
        <v> Usually the name and number of the street or post office box.</v>
      </c>
      <c r="O357" s="91" t="str">
        <f>IF(VLOOKUP($A357,'FE - Flux 2 - UBL'!$A357:$T1232,17,FALSE)=0,"",VLOOKUP($A357,'FE - Flux 2 - UBL'!$A357:$T1232,17,FALSE))</f>
        <v/>
      </c>
      <c r="P357" s="91" t="str">
        <f>IF(VLOOKUP($A357,'FE - Flux 2 - UBL'!$A357:$T1232,18,FALSE)=0,"",VLOOKUP($A357,'FE - Flux 2 - UBL'!$A357:$T1232,18,FALSE))</f>
        <v/>
      </c>
      <c r="Q357" s="91" t="str">
        <f>IF(VLOOKUP($A357,'FE - Flux 2 - UBL'!$A357:$T1232,19,FALSE)=0,"",VLOOKUP($A357,'FE - Flux 2 - UBL'!$A357:$T1232,19,FALSE))</f>
        <v/>
      </c>
      <c r="R357" s="95" t="str">
        <f>IF(VLOOKUP($A357,'FE - Flux 2 - UBL'!$A357:$T1232,20,FALSE)=0,"",VLOOKUP($A357,'FE - Flux 2 - UBL'!$A357:$T1232,20,FALSE))</f>
        <v/>
      </c>
    </row>
    <row r="358" spans="1:18" ht="44.25" customHeight="1">
      <c r="A358" s="223" t="s">
        <v>1577</v>
      </c>
      <c r="B358" s="91" t="str">
        <f>VLOOKUP(A358,'FE - Flux 2 - UBL'!A358:D1038,4,FALSE)</f>
        <v> 0..1</v>
      </c>
      <c r="C358" s="43"/>
      <c r="D358" s="52"/>
      <c r="E358" s="54"/>
      <c r="F358" s="111" t="s">
        <v>1578</v>
      </c>
      <c r="G358" s="291" t="s">
        <v>2125</v>
      </c>
      <c r="H358" s="292"/>
      <c r="I358" s="93" t="str">
        <f>IF(VLOOKUP($A358,'FE - Flux 2 - UBL'!$A358:$R1233,11,FALSE)=0,"",VLOOKUP($A358,'FE - Flux 2 - UBL'!$A358:$R1233,11,FALSE))</f>
        <v> TEXT</v>
      </c>
      <c r="J358" s="93">
        <f>IF(VLOOKUP($A358,'FE - Flux 2 - UBL'!$A358:$R1233,12,FALSE)=0,"",VLOOKUP($A358,'FE - Flux 2 - UBL'!$A358:$R1233,12,FALSE))</f>
        <v>255</v>
      </c>
      <c r="K358" s="91" t="str">
        <f>IF(VLOOKUP($A358,'FE - Flux 2 - UBL'!$A358:$R1233,13,FALSE)=0,"",VLOOKUP($A358,'FE - Flux 2 - UBL'!$A358:$R1233,13,FALSE))</f>
        <v/>
      </c>
      <c r="L358" s="93" t="str">
        <f>IF(VLOOKUP($A358,'FE - Flux 2 - UBL'!$A358:$R1233,14,FALSE)=0,"",VLOOKUP($A358,'FE - Flux 2 - UBL'!$A358:$R1233,14,FALSE))</f>
        <v/>
      </c>
      <c r="M358" s="108" t="str">
        <f>IF(VLOOKUP($A358,'FE - Flux 2 - UBL'!$A358:$R1233,15,FALSE)=0,"",VLOOKUP($A358,'FE - Flux 2 - UBL'!$A358:$R1233,15,FALSE))</f>
        <v> Additional line of an address, which can be used to provide details and supplement the main line.</v>
      </c>
      <c r="N358" s="92" t="str">
        <f>IF(VLOOKUP($A358,'FE - Flux 2 - UBL'!$A358:$R1233,16,FALSE)=0,"",VLOOKUP($A358,'FE - Flux 2 - UBL'!$A358:$R1233,16,FALSE))</f>
        <v/>
      </c>
      <c r="O358" s="91" t="str">
        <f>IF(VLOOKUP($A358,'FE - Flux 2 - UBL'!$A358:$T1233,17,FALSE)=0,"",VLOOKUP($A358,'FE - Flux 2 - UBL'!$A358:$T1233,17,FALSE))</f>
        <v/>
      </c>
      <c r="P358" s="91" t="str">
        <f>IF(VLOOKUP($A358,'FE - Flux 2 - UBL'!$A358:$T1233,18,FALSE)=0,"",VLOOKUP($A358,'FE - Flux 2 - UBL'!$A358:$T1233,18,FALSE))</f>
        <v/>
      </c>
      <c r="Q358" s="91" t="str">
        <f>IF(VLOOKUP($A358,'FE - Flux 2 - UBL'!$A358:$T1233,19,FALSE)=0,"",VLOOKUP($A358,'FE - Flux 2 - UBL'!$A358:$T1233,19,FALSE))</f>
        <v/>
      </c>
      <c r="R358" s="95" t="str">
        <f>IF(VLOOKUP($A358,'FE - Flux 2 - UBL'!$A358:$T1233,20,FALSE)=0,"",VLOOKUP($A358,'FE - Flux 2 - UBL'!$A358:$T1233,20,FALSE))</f>
        <v/>
      </c>
    </row>
    <row r="359" spans="1:18" ht="44.25" customHeight="1">
      <c r="A359" s="223" t="s">
        <v>1579</v>
      </c>
      <c r="B359" s="91" t="str">
        <f>VLOOKUP(A359,'FE - Flux 2 - UBL'!A359:D1039,4,FALSE)</f>
        <v> 0..1</v>
      </c>
      <c r="C359" s="43"/>
      <c r="D359" s="52"/>
      <c r="E359" s="54"/>
      <c r="F359" s="111" t="s">
        <v>1580</v>
      </c>
      <c r="G359" s="291" t="s">
        <v>2126</v>
      </c>
      <c r="H359" s="292"/>
      <c r="I359" s="93" t="str">
        <f>IF(VLOOKUP($A359,'FE - Flux 2 - UBL'!$A359:$R1234,11,FALSE)=0,"",VLOOKUP($A359,'FE - Flux 2 - UBL'!$A359:$R1234,11,FALSE))</f>
        <v> TEXT</v>
      </c>
      <c r="J359" s="93">
        <f>IF(VLOOKUP($A359,'FE - Flux 2 - UBL'!$A359:$R1234,12,FALSE)=0,"",VLOOKUP($A359,'FE - Flux 2 - UBL'!$A359:$R1234,12,FALSE))</f>
        <v>255</v>
      </c>
      <c r="K359" s="91" t="str">
        <f>IF(VLOOKUP($A359,'FE - Flux 2 - UBL'!$A359:$R1234,13,FALSE)=0,"",VLOOKUP($A359,'FE - Flux 2 - UBL'!$A359:$R1234,13,FALSE))</f>
        <v/>
      </c>
      <c r="L359" s="93" t="str">
        <f>IF(VLOOKUP($A359,'FE - Flux 2 - UBL'!$A359:$R1234,14,FALSE)=0,"",VLOOKUP($A359,'FE - Flux 2 - UBL'!$A359:$R1234,14,FALSE))</f>
        <v/>
      </c>
      <c r="M359" s="108" t="str">
        <f>IF(VLOOKUP($A359,'FE - Flux 2 - UBL'!$A359:$R1234,15,FALSE)=0,"",VLOOKUP($A359,'FE - Flux 2 - UBL'!$A359:$R1234,15,FALSE))</f>
        <v> Additional line of an address, which can be used to provide details and supplement the main line.</v>
      </c>
      <c r="N359" s="92" t="str">
        <f>IF(VLOOKUP($A359,'FE - Flux 2 - UBL'!$A359:$R1234,16,FALSE)=0,"",VLOOKUP($A359,'FE - Flux 2 - UBL'!$A359:$R1234,16,FALSE))</f>
        <v/>
      </c>
      <c r="O359" s="91" t="str">
        <f>IF(VLOOKUP($A359,'FE - Flux 2 - UBL'!$A359:$T1234,17,FALSE)=0,"",VLOOKUP($A359,'FE - Flux 2 - UBL'!$A359:$T1234,17,FALSE))</f>
        <v/>
      </c>
      <c r="P359" s="91" t="str">
        <f>IF(VLOOKUP($A359,'FE - Flux 2 - UBL'!$A359:$T1234,18,FALSE)=0,"",VLOOKUP($A359,'FE - Flux 2 - UBL'!$A359:$T1234,18,FALSE))</f>
        <v/>
      </c>
      <c r="Q359" s="91" t="str">
        <f>IF(VLOOKUP($A359,'FE - Flux 2 - UBL'!$A359:$T1234,19,FALSE)=0,"",VLOOKUP($A359,'FE - Flux 2 - UBL'!$A359:$T1234,19,FALSE))</f>
        <v/>
      </c>
      <c r="R359" s="95" t="str">
        <f>IF(VLOOKUP($A359,'FE - Flux 2 - UBL'!$A359:$T1234,20,FALSE)=0,"",VLOOKUP($A359,'FE - Flux 2 - UBL'!$A359:$T1234,20,FALSE))</f>
        <v/>
      </c>
    </row>
    <row r="360" spans="1:18" ht="44.25" customHeight="1">
      <c r="A360" s="223" t="s">
        <v>1581</v>
      </c>
      <c r="B360" s="91" t="str">
        <f>VLOOKUP(A360,'FE - Flux 2 - UBL'!A360:D1040,4,FALSE)</f>
        <v> 0..1</v>
      </c>
      <c r="C360" s="43"/>
      <c r="D360" s="52"/>
      <c r="E360" s="54"/>
      <c r="F360" s="111" t="s">
        <v>1582</v>
      </c>
      <c r="G360" s="291" t="s">
        <v>2127</v>
      </c>
      <c r="H360" s="292"/>
      <c r="I360" s="93" t="str">
        <f>IF(VLOOKUP($A360,'FE - Flux 2 - UBL'!$A360:$R1235,11,FALSE)=0,"",VLOOKUP($A360,'FE - Flux 2 - UBL'!$A360:$R1235,11,FALSE))</f>
        <v> TEXT</v>
      </c>
      <c r="J360" s="93">
        <f>IF(VLOOKUP($A360,'FE - Flux 2 - UBL'!$A360:$R1235,12,FALSE)=0,"",VLOOKUP($A360,'FE - Flux 2 - UBL'!$A360:$R1235,12,FALSE))</f>
        <v>255</v>
      </c>
      <c r="K360" s="91" t="str">
        <f>IF(VLOOKUP($A360,'FE - Flux 2 - UBL'!$A360:$R1235,13,FALSE)=0,"",VLOOKUP($A360,'FE - Flux 2 - UBL'!$A360:$R1235,13,FALSE))</f>
        <v/>
      </c>
      <c r="L360" s="93" t="str">
        <f>IF(VLOOKUP($A360,'FE - Flux 2 - UBL'!$A360:$R1235,14,FALSE)=0,"",VLOOKUP($A360,'FE - Flux 2 - UBL'!$A360:$R1235,14,FALSE))</f>
        <v/>
      </c>
      <c r="M360" s="108" t="str">
        <f>IF(VLOOKUP($A360,'FE - Flux 2 - UBL'!$A360:$R1235,15,FALSE)=0,"",VLOOKUP($A360,'FE - Flux 2 - UBL'!$A360:$R1235,15,FALSE))</f>
        <v> Common name of the commune, town or village in which the Buyer's address is located.</v>
      </c>
      <c r="N360" s="92" t="str">
        <f>IF(VLOOKUP($A360,'FE - Flux 2 - UBL'!$A360:$R1235,16,FALSE)=0,"",VLOOKUP($A360,'FE - Flux 2 - UBL'!$A360:$R1235,16,FALSE))</f>
        <v/>
      </c>
      <c r="O360" s="91" t="str">
        <f>IF(VLOOKUP($A360,'FE - Flux 2 - UBL'!$A360:$T1235,17,FALSE)=0,"",VLOOKUP($A360,'FE - Flux 2 - UBL'!$A360:$T1235,17,FALSE))</f>
        <v/>
      </c>
      <c r="P360" s="91" t="str">
        <f>IF(VLOOKUP($A360,'FE - Flux 2 - UBL'!$A360:$T1235,18,FALSE)=0,"",VLOOKUP($A360,'FE - Flux 2 - UBL'!$A360:$T1235,18,FALSE))</f>
        <v/>
      </c>
      <c r="Q360" s="91" t="str">
        <f>IF(VLOOKUP($A360,'FE - Flux 2 - UBL'!$A360:$T1235,19,FALSE)=0,"",VLOOKUP($A360,'FE - Flux 2 - UBL'!$A360:$T1235,19,FALSE))</f>
        <v/>
      </c>
      <c r="R360" s="95" t="str">
        <f>IF(VLOOKUP($A360,'FE - Flux 2 - UBL'!$A360:$T1235,20,FALSE)=0,"",VLOOKUP($A360,'FE - Flux 2 - UBL'!$A360:$T1235,20,FALSE))</f>
        <v/>
      </c>
    </row>
    <row r="361" spans="1:18" ht="44.25" customHeight="1">
      <c r="A361" s="223" t="s">
        <v>1583</v>
      </c>
      <c r="B361" s="91" t="str">
        <f>VLOOKUP(A361,'FE - Flux 2 - UBL'!A361:D1041,4,FALSE)</f>
        <v> 0..1</v>
      </c>
      <c r="C361" s="43"/>
      <c r="D361" s="52"/>
      <c r="E361" s="54"/>
      <c r="F361" s="111" t="s">
        <v>2128</v>
      </c>
      <c r="G361" s="291" t="s">
        <v>2129</v>
      </c>
      <c r="H361" s="292"/>
      <c r="I361" s="93" t="str">
        <f>IF(VLOOKUP($A361,'FE - Flux 2 - UBL'!$A361:$R1236,11,FALSE)=0,"",VLOOKUP($A361,'FE - Flux 2 - UBL'!$A361:$R1236,11,FALSE))</f>
        <v> TEXT</v>
      </c>
      <c r="J361" s="93">
        <f>IF(VLOOKUP($A361,'FE - Flux 2 - UBL'!$A361:$R1236,12,FALSE)=0,"",VLOOKUP($A361,'FE - Flux 2 - UBL'!$A361:$R1236,12,FALSE))</f>
        <v>10</v>
      </c>
      <c r="K361" s="91" t="str">
        <f>IF(VLOOKUP($A361,'FE - Flux 2 - UBL'!$A361:$R1236,13,FALSE)=0,"",VLOOKUP($A361,'FE - Flux 2 - UBL'!$A361:$R1236,13,FALSE))</f>
        <v/>
      </c>
      <c r="L361" s="93" t="str">
        <f>IF(VLOOKUP($A361,'FE - Flux 2 - UBL'!$A361:$R1236,14,FALSE)=0,"",VLOOKUP($A361,'FE - Flux 2 - UBL'!$A361:$R1236,14,FALSE))</f>
        <v/>
      </c>
      <c r="M361" s="108" t="str">
        <f>IF(VLOOKUP($A361,'FE - Flux 2 - UBL'!$A361:$R1236,15,FALSE)=0,"",VLOOKUP($A361,'FE - Flux 2 - UBL'!$A361:$R1236,15,FALSE))</f>
        <v>Identifier for an addressable group of properties, consistent with the applicable postal service.</v>
      </c>
      <c r="N361" s="92" t="str">
        <f>IF(VLOOKUP($A361,'FE - Flux 2 - UBL'!$A361:$R1236,16,FALSE)=0,"",VLOOKUP($A361,'FE - Flux 2 - UBL'!$A361:$R1236,16,FALSE))</f>
        <v> Example: postal code or postal delivery number.</v>
      </c>
      <c r="O361" s="91" t="str">
        <f>IF(VLOOKUP($A361,'FE - Flux 2 - UBL'!$A361:$T1236,17,FALSE)=0,"",VLOOKUP($A361,'FE - Flux 2 - UBL'!$A361:$T1236,17,FALSE))</f>
        <v/>
      </c>
      <c r="P361" s="91" t="str">
        <f>IF(VLOOKUP($A361,'FE - Flux 2 - UBL'!$A361:$T1236,18,FALSE)=0,"",VLOOKUP($A361,'FE - Flux 2 - UBL'!$A361:$T1236,18,FALSE))</f>
        <v/>
      </c>
      <c r="Q361" s="91" t="str">
        <f>IF(VLOOKUP($A361,'FE - Flux 2 - UBL'!$A361:$T1236,19,FALSE)=0,"",VLOOKUP($A361,'FE - Flux 2 - UBL'!$A361:$T1236,19,FALSE))</f>
        <v/>
      </c>
      <c r="R361" s="95" t="str">
        <f>IF(VLOOKUP($A361,'FE - Flux 2 - UBL'!$A361:$T1236,20,FALSE)=0,"",VLOOKUP($A361,'FE - Flux 2 - UBL'!$A361:$T1236,20,FALSE))</f>
        <v/>
      </c>
    </row>
    <row r="362" spans="1:18" ht="44.25" customHeight="1">
      <c r="A362" s="223" t="s">
        <v>1585</v>
      </c>
      <c r="B362" s="91" t="str">
        <f>VLOOKUP(A362,'FE - Flux 2 - UBL'!A362:D1042,4,FALSE)</f>
        <v> 0..1</v>
      </c>
      <c r="C362" s="43"/>
      <c r="D362" s="52"/>
      <c r="E362" s="54"/>
      <c r="F362" s="111" t="s">
        <v>1586</v>
      </c>
      <c r="G362" s="291" t="s">
        <v>2130</v>
      </c>
      <c r="H362" s="292"/>
      <c r="I362" s="93" t="str">
        <f>IF(VLOOKUP($A362,'FE - Flux 2 - UBL'!$A362:$R1237,11,FALSE)=0,"",VLOOKUP($A362,'FE - Flux 2 - UBL'!$A362:$R1237,11,FALSE))</f>
        <v> TEXT</v>
      </c>
      <c r="J362" s="93">
        <f>IF(VLOOKUP($A362,'FE - Flux 2 - UBL'!$A362:$R1237,12,FALSE)=0,"",VLOOKUP($A362,'FE - Flux 2 - UBL'!$A362:$R1237,12,FALSE))</f>
        <v>255</v>
      </c>
      <c r="K362" s="91" t="str">
        <f>IF(VLOOKUP($A362,'FE - Flux 2 - UBL'!$A362:$R1237,13,FALSE)=0,"",VLOOKUP($A362,'FE - Flux 2 - UBL'!$A362:$R1237,13,FALSE))</f>
        <v/>
      </c>
      <c r="L362" s="93" t="str">
        <f>IF(VLOOKUP($A362,'FE - Flux 2 - UBL'!$A362:$R1237,14,FALSE)=0,"",VLOOKUP($A362,'FE - Flux 2 - UBL'!$A362:$R1237,14,FALSE))</f>
        <v/>
      </c>
      <c r="M362" s="108" t="str">
        <f>IF(VLOOKUP($A362,'FE - Flux 2 - UBL'!$A362:$R1237,15,FALSE)=0,"",VLOOKUP($A362,'FE - Flux 2 - UBL'!$A362:$R1237,15,FALSE))</f>
        <v> Subdivision of a country.</v>
      </c>
      <c r="N362" s="92" t="str">
        <f>IF(VLOOKUP($A362,'FE - Flux 2 - UBL'!$A362:$R1237,16,FALSE)=0,"",VLOOKUP($A362,'FE - Flux 2 - UBL'!$A362:$R1237,16,FALSE))</f>
        <v> Example: region, county, state, province, etc.</v>
      </c>
      <c r="O362" s="91" t="str">
        <f>IF(VLOOKUP($A362,'FE - Flux 2 - UBL'!$A362:$T1237,17,FALSE)=0,"",VLOOKUP($A362,'FE - Flux 2 - UBL'!$A362:$T1237,17,FALSE))</f>
        <v/>
      </c>
      <c r="P362" s="91" t="str">
        <f>IF(VLOOKUP($A362,'FE - Flux 2 - UBL'!$A362:$T1237,18,FALSE)=0,"",VLOOKUP($A362,'FE - Flux 2 - UBL'!$A362:$T1237,18,FALSE))</f>
        <v/>
      </c>
      <c r="Q362" s="91" t="str">
        <f>IF(VLOOKUP($A362,'FE - Flux 2 - UBL'!$A362:$T1237,19,FALSE)=0,"",VLOOKUP($A362,'FE - Flux 2 - UBL'!$A362:$T1237,19,FALSE))</f>
        <v/>
      </c>
      <c r="R362" s="95" t="str">
        <f>IF(VLOOKUP($A362,'FE - Flux 2 - UBL'!$A362:$T1237,20,FALSE)=0,"",VLOOKUP($A362,'FE - Flux 2 - UBL'!$A362:$T1237,20,FALSE))</f>
        <v/>
      </c>
    </row>
    <row r="363" spans="1:18" ht="44.25" customHeight="1">
      <c r="A363" s="223" t="s">
        <v>1587</v>
      </c>
      <c r="B363" s="91" t="str">
        <f>VLOOKUP(A363,'FE - Flux 2 - UBL'!A363:D1043,4,FALSE)</f>
        <v> 1..1</v>
      </c>
      <c r="C363" s="43"/>
      <c r="D363" s="30"/>
      <c r="E363" s="55"/>
      <c r="F363" s="111" t="s">
        <v>1588</v>
      </c>
      <c r="G363" s="291" t="s">
        <v>2131</v>
      </c>
      <c r="H363" s="292"/>
      <c r="I363" s="93" t="str">
        <f>IF(VLOOKUP($A363,'FE - Flux 2 - UBL'!$A363:$R1238,11,FALSE)=0,"",VLOOKUP($A363,'FE - Flux 2 - UBL'!$A363:$R1238,11,FALSE))</f>
        <v> CODED</v>
      </c>
      <c r="J363" s="93">
        <f>IF(VLOOKUP($A363,'FE - Flux 2 - UBL'!$A363:$R1238,12,FALSE)=0,"",VLOOKUP($A363,'FE - Flux 2 - UBL'!$A363:$R1238,12,FALSE))</f>
        <v>2</v>
      </c>
      <c r="K363" s="91" t="str">
        <f>IF(VLOOKUP($A363,'FE - Flux 2 - UBL'!$A363:$R1238,13,FALSE)=0,"",VLOOKUP($A363,'FE - Flux 2 - UBL'!$A363:$R1238,13,FALSE))</f>
        <v> ISO 3166</v>
      </c>
      <c r="L363" s="93" t="str">
        <f>IF(VLOOKUP($A363,'FE - Flux 2 - UBL'!$A363:$R1238,14,FALSE)=0,"",VLOOKUP($A363,'FE - Flux 2 - UBL'!$A363:$R1238,14,FALSE))</f>
        <v/>
      </c>
      <c r="M363" s="108" t="str">
        <f>IF(VLOOKUP($A363,'FE - Flux 2 - UBL'!$A363:$R1238,15,FALSE)=0,"",VLOOKUP($A363,'FE - Flux 2 - UBL'!$A363:$R1238,15,FALSE))</f>
        <v> Country identification code.</v>
      </c>
      <c r="N363" s="92" t="str">
        <f>IF(VLOOKUP($A363,'FE - Flux 2 - UBL'!$A363:$R1238,16,FALSE)=0,"",VLOOKUP($A363,'FE - Flux 2 - UBL'!$A363:$R1238,16,FALSE))</f>
        <v> Valid country lists are registered with the Maintenance Agency for ISO 3166-1 “Codes for the representation of country names and their subdivisions”. It is recommended to use alpha-2 representation.</v>
      </c>
      <c r="O363" s="91" t="str">
        <f>IF(VLOOKUP($A363,'FE - Flux 2 - UBL'!$A363:$T1238,17,FALSE)=0,"",VLOOKUP($A363,'FE - Flux 2 - UBL'!$A363:$T1238,17,FALSE))</f>
        <v> G2.01 G6.11</v>
      </c>
      <c r="P363" s="91" t="str">
        <f>IF(VLOOKUP($A363,'FE - Flux 2 - UBL'!$A363:$T1238,18,FALSE)=0,"",VLOOKUP($A363,'FE - Flux 2 - UBL'!$A363:$T1238,18,FALSE))</f>
        <v/>
      </c>
      <c r="Q363" s="91" t="str">
        <f>IF(VLOOKUP($A363,'FE - Flux 2 - UBL'!$A363:$T1238,19,FALSE)=0,"",VLOOKUP($A363,'FE - Flux 2 - UBL'!$A363:$T1238,19,FALSE))</f>
        <v/>
      </c>
      <c r="R363" s="95" t="str">
        <f>IF(VLOOKUP($A363,'FE - Flux 2 - UBL'!$A363:$T1238,20,FALSE)=0,"",VLOOKUP($A363,'FE - Flux 2 - UBL'!$A363:$T1238,20,FALSE))</f>
        <v/>
      </c>
    </row>
    <row r="364" spans="1:18" ht="52.5" customHeight="1">
      <c r="A364" s="97" t="s">
        <v>1590</v>
      </c>
      <c r="B364" s="91" t="str">
        <f>VLOOKUP(A364,'FE - Flux 2 - UBL'!A364:D1044,4,FALSE)</f>
        <v> 0..1</v>
      </c>
      <c r="C364" s="43"/>
      <c r="D364" s="140" t="s">
        <v>1591</v>
      </c>
      <c r="E364" s="30"/>
      <c r="F364" s="133"/>
      <c r="G364" s="291" t="s">
        <v>2132</v>
      </c>
      <c r="H364" s="292"/>
      <c r="I364" s="93" t="str">
        <f>IF(VLOOKUP($A364,'FE - Flux 2 - UBL'!$A364:$R1239,11,FALSE)=0,"",VLOOKUP($A364,'FE - Flux 2 - UBL'!$A364:$R1239,11,FALSE))</f>
        <v/>
      </c>
      <c r="J364" s="93" t="str">
        <f>IF(VLOOKUP($A364,'FE - Flux 2 - UBL'!$A364:$R1239,12,FALSE)=0,"",VLOOKUP($A364,'FE - Flux 2 - UBL'!$A364:$R1239,12,FALSE))</f>
        <v/>
      </c>
      <c r="K364" s="91" t="str">
        <f>IF(VLOOKUP($A364,'FE - Flux 2 - UBL'!$A364:$R1239,13,FALSE)=0,"",VLOOKUP($A364,'FE - Flux 2 - UBL'!$A364:$R1239,13,FALSE))</f>
        <v/>
      </c>
      <c r="L364" s="93" t="str">
        <f>IF(VLOOKUP($A364,'FE - Flux 2 - UBL'!$A364:$R1239,14,FALSE)=0,"",VLOOKUP($A364,'FE - Flux 2 - UBL'!$A364:$R1239,14,FALSE))</f>
        <v/>
      </c>
      <c r="M364" s="108" t="str">
        <f>IF(VLOOKUP($A364,'FE - Flux 2 - UBL'!$A364:$R1239,15,FALSE)=0,"",VLOOKUP($A364,'FE - Flux 2 - UBL'!$A364:$R1239,15,FALSE))</f>
        <v/>
      </c>
      <c r="N364" s="92" t="str">
        <f>IF(VLOOKUP($A364,'FE - Flux 2 - UBL'!$A364:$R1239,16,FALSE)=0,"",VLOOKUP($A364,'FE - Flux 2 - UBL'!$A364:$R1239,16,FALSE))</f>
        <v/>
      </c>
      <c r="O364" s="91" t="str">
        <f>IF(VLOOKUP($A364,'FE - Flux 2 - UBL'!$A364:$T1239,17,FALSE)=0,"",VLOOKUP($A364,'FE - Flux 2 - UBL'!$A364:$T1239,17,FALSE))</f>
        <v> G1.39 G6.11</v>
      </c>
      <c r="P364" s="91" t="str">
        <f>IF(VLOOKUP($A364,'FE - Flux 2 - UBL'!$A364:$T1239,18,FALSE)=0,"",VLOOKUP($A364,'FE - Flux 2 - UBL'!$A364:$T1239,18,FALSE))</f>
        <v/>
      </c>
      <c r="Q364" s="91" t="str">
        <f>IF(VLOOKUP($A364,'FE - Flux 2 - UBL'!$A364:$T1239,19,FALSE)=0,"",VLOOKUP($A364,'FE - Flux 2 - UBL'!$A364:$T1239,19,FALSE))</f>
        <v/>
      </c>
      <c r="R364" s="95" t="str">
        <f>IF(VLOOKUP($A364,'FE - Flux 2 - UBL'!$A364:$T1239,20,FALSE)=0,"",VLOOKUP($A364,'FE - Flux 2 - UBL'!$A364:$T1239,20,FALSE))</f>
        <v/>
      </c>
    </row>
    <row r="365" spans="1:18" ht="52.5" customHeight="1">
      <c r="A365" s="223" t="s">
        <v>1594</v>
      </c>
      <c r="B365" s="91" t="str">
        <f>VLOOKUP(A365,'FE - Flux 2 - UBL'!A365:D1045,4,FALSE)</f>
        <v> 0..1</v>
      </c>
      <c r="C365" s="43"/>
      <c r="D365" s="34"/>
      <c r="E365" s="135" t="s">
        <v>1595</v>
      </c>
      <c r="F365" s="207"/>
      <c r="G365" s="291" t="s">
        <v>2133</v>
      </c>
      <c r="H365" s="292"/>
      <c r="I365" s="93" t="str">
        <f>IF(VLOOKUP($A365,'FE - Flux 2 - UBL'!$A365:$R1240,11,FALSE)=0,"",VLOOKUP($A365,'FE - Flux 2 - UBL'!$A365:$R1240,11,FALSE))</f>
        <v> DATE</v>
      </c>
      <c r="J365" s="93" t="str">
        <f>IF(VLOOKUP($A365,'FE - Flux 2 - UBL'!$A365:$R1240,12,FALSE)=0,"",VLOOKUP($A365,'FE - Flux 2 - UBL'!$A365:$R1240,12,FALSE))</f>
        <v> ISO</v>
      </c>
      <c r="K365" s="91" t="str">
        <f>IF(VLOOKUP($A365,'FE - Flux 2 - UBL'!$A365:$R1240,13,FALSE)=0,"",VLOOKUP($A365,'FE - Flux 2 - UBL'!$A365:$R1240,13,FALSE))</f>
        <v> YYYY-MM-DD (UBL format) YYYYMMDD (CII format)</v>
      </c>
      <c r="L365" s="93" t="str">
        <f>IF(VLOOKUP($A365,'FE - Flux 2 - UBL'!$A365:$R1240,14,FALSE)=0,"",VLOOKUP($A365,'FE - Flux 2 - UBL'!$A365:$R1240,14,FALSE))</f>
        <v/>
      </c>
      <c r="M365" s="108" t="str">
        <f>IF(VLOOKUP($A365,'FE - Flux 2 - UBL'!$A365:$R1240,15,FALSE)=0,"",VLOOKUP($A365,'FE - Flux 2 - UBL'!$A365:$R1240,15,FALSE))</f>
        <v/>
      </c>
      <c r="N365" s="92" t="str">
        <f>IF(VLOOKUP($A365,'FE - Flux 2 - UBL'!$A365:$R1240,16,FALSE)=0,"",VLOOKUP($A365,'FE - Flux 2 - UBL'!$A365:$R1240,16,FALSE))</f>
        <v/>
      </c>
      <c r="O365" s="91" t="str">
        <f>IF(VLOOKUP($A365,'FE - Flux 2 - UBL'!$A365:$T1240,17,FALSE)=0,"",VLOOKUP($A365,'FE - Flux 2 - UBL'!$A365:$T1240,17,FALSE))</f>
        <v/>
      </c>
      <c r="P365" s="91" t="str">
        <f>IF(VLOOKUP($A365,'FE - Flux 2 - UBL'!$A365:$T1240,18,FALSE)=0,"",VLOOKUP($A365,'FE - Flux 2 - UBL'!$A365:$T1240,18,FALSE))</f>
        <v/>
      </c>
      <c r="Q365" s="91" t="str">
        <f>IF(VLOOKUP($A365,'FE - Flux 2 - UBL'!$A365:$T1240,19,FALSE)=0,"",VLOOKUP($A365,'FE - Flux 2 - UBL'!$A365:$T1240,19,FALSE))</f>
        <v/>
      </c>
      <c r="R365" s="95" t="str">
        <f>IF(VLOOKUP($A365,'FE - Flux 2 - UBL'!$A365:$T1240,20,FALSE)=0,"",VLOOKUP($A365,'FE - Flux 2 - UBL'!$A365:$T1240,20,FALSE))</f>
        <v/>
      </c>
    </row>
    <row r="366" spans="1:18" ht="52.5" customHeight="1">
      <c r="A366" s="223" t="s">
        <v>1597</v>
      </c>
      <c r="B366" s="91" t="str">
        <f>VLOOKUP(A366,'FE - Flux 2 - UBL'!A366:D1046,4,FALSE)</f>
        <v> 0..1</v>
      </c>
      <c r="C366" s="26"/>
      <c r="D366" s="34"/>
      <c r="E366" s="135" t="s">
        <v>1598</v>
      </c>
      <c r="F366" s="207"/>
      <c r="G366" s="291" t="s">
        <v>2133</v>
      </c>
      <c r="H366" s="292"/>
      <c r="I366" s="93" t="str">
        <f>IF(VLOOKUP($A366,'FE - Flux 2 - UBL'!$A366:$R1241,11,FALSE)=0,"",VLOOKUP($A366,'FE - Flux 2 - UBL'!$A366:$R1241,11,FALSE))</f>
        <v> DATE</v>
      </c>
      <c r="J366" s="93" t="str">
        <f>IF(VLOOKUP($A366,'FE - Flux 2 - UBL'!$A366:$R1241,12,FALSE)=0,"",VLOOKUP($A366,'FE - Flux 2 - UBL'!$A366:$R1241,12,FALSE))</f>
        <v> ISO</v>
      </c>
      <c r="K366" s="91" t="str">
        <f>IF(VLOOKUP($A366,'FE - Flux 2 - UBL'!$A366:$R1241,13,FALSE)=0,"",VLOOKUP($A366,'FE - Flux 2 - UBL'!$A366:$R1241,13,FALSE))</f>
        <v>YYYY-MM-DD (UBL format) YYYYMMDD (CII format)</v>
      </c>
      <c r="L366" s="93" t="str">
        <f>IF(VLOOKUP($A366,'FE - Flux 2 - UBL'!$A366:$R1241,14,FALSE)=0,"",VLOOKUP($A366,'FE - Flux 2 - UBL'!$A366:$R1241,14,FALSE))</f>
        <v/>
      </c>
      <c r="M366" s="108" t="str">
        <f>IF(VLOOKUP($A366,'FE - Flux 2 - UBL'!$A366:$R1241,15,FALSE)=0,"",VLOOKUP($A366,'FE - Flux 2 - UBL'!$A366:$R1241,15,FALSE))</f>
        <v/>
      </c>
      <c r="N366" s="92" t="str">
        <f>IF(VLOOKUP($A366,'FE - Flux 2 - UBL'!$A366:$R1241,16,FALSE)=0,"",VLOOKUP($A366,'FE - Flux 2 - UBL'!$A366:$R1241,16,FALSE))</f>
        <v/>
      </c>
      <c r="O366" s="91" t="str">
        <f>IF(VLOOKUP($A366,'FE - Flux 2 - UBL'!$A366:$T1241,17,FALSE)=0,"",VLOOKUP($A366,'FE - Flux 2 - UBL'!$A366:$T1241,17,FALSE))</f>
        <v> G1.09 G1.36</v>
      </c>
      <c r="P366" s="91" t="str">
        <f>IF(VLOOKUP($A366,'FE - Flux 2 - UBL'!$A366:$T1241,18,FALSE)=0,"",VLOOKUP($A366,'FE - Flux 2 - UBL'!$A366:$T1241,18,FALSE))</f>
        <v/>
      </c>
      <c r="Q366" s="91" t="str">
        <f>IF(VLOOKUP($A366,'FE - Flux 2 - UBL'!$A366:$T1241,19,FALSE)=0,"",VLOOKUP($A366,'FE - Flux 2 - UBL'!$A366:$T1241,19,FALSE))</f>
        <v/>
      </c>
      <c r="R366" s="95" t="str">
        <f>IF(VLOOKUP($A366,'FE - Flux 2 - UBL'!$A366:$T1241,20,FALSE)=0,"",VLOOKUP($A366,'FE - Flux 2 - UBL'!$A366:$T1241,20,FALSE))</f>
        <v/>
      </c>
    </row>
    <row r="367" spans="1:18" ht="52.5" customHeight="1">
      <c r="A367" s="223" t="s">
        <v>1599</v>
      </c>
      <c r="B367" s="91" t="str">
        <f>VLOOKUP(A367,'FE - Flux 2 - UBL'!A367:D1047,4,FALSE)</f>
        <v> 0..1</v>
      </c>
      <c r="C367" s="26"/>
      <c r="D367" s="37"/>
      <c r="E367" s="207" t="s">
        <v>1600</v>
      </c>
      <c r="F367" s="207"/>
      <c r="G367" s="291" t="s">
        <v>2134</v>
      </c>
      <c r="H367" s="292"/>
      <c r="I367" s="91" t="str">
        <f>IF(VLOOKUP($A367,'FE - Flux 2 - UBL'!$A367:$R1242,11,FALSE)=0,"",VLOOKUP($A367,'FE - Flux 2 - UBL'!$A367:$R1242,11,FALSE))</f>
        <v> DATE (UBL) CODE (CII)</v>
      </c>
      <c r="J367" s="91" t="str">
        <f>IF(VLOOKUP($A367,'FE - Flux 2 - UBL'!$A367:$R1242,12,FALSE)=0,"",VLOOKUP($A367,'FE - Flux 2 - UBL'!$A367:$R1242,12,FALSE))</f>
        <v> ISO (UBL) 3 (CII)</v>
      </c>
      <c r="K367" s="91" t="str">
        <f>IF(VLOOKUP($A367,'FE - Flux 2 - UBL'!$A367:$R1242,13,FALSE)=0,"",VLOOKUP($A367,'FE - Flux 2 - UBL'!$A367:$R1242,13,FALSE))</f>
        <v> YYYY-MM-DD (UBL format) Value = 102 (CII format)</v>
      </c>
      <c r="L367" s="93" t="str">
        <f>IF(VLOOKUP($A367,'FE - Flux 2 - UBL'!$A367:$R1242,14,FALSE)=0,"",VLOOKUP($A367,'FE - Flux 2 - UBL'!$A367:$R1242,14,FALSE))</f>
        <v> In UBL, no format is necessary, the date is always written the same way. In CII, it is necessary to integrate the code "102" in order to be able to reference a date in YYYYMMDD format in the EXT-FR-FE-158-0 and EXT-FR-FE-158-1 tags</v>
      </c>
      <c r="M367" s="108" t="str">
        <f>IF(VLOOKUP($A367,'FE - Flux 2 - UBL'!$A367:$R1242,15,FALSE)=0,"",VLOOKUP($A367,'FE - Flux 2 - UBL'!$A367:$R1242,15,FALSE))</f>
        <v/>
      </c>
      <c r="N367" s="92" t="str">
        <f>IF(VLOOKUP($A367,'FE - Flux 2 - UBL'!$A367:$R1242,16,FALSE)=0,"",VLOOKUP($A367,'FE - Flux 2 - UBL'!$A367:$R1242,16,FALSE))</f>
        <v/>
      </c>
      <c r="O367" s="91" t="str">
        <f>IF(VLOOKUP($A367,'FE - Flux 2 - UBL'!$A367:$T1242,17,FALSE)=0,"",VLOOKUP($A367,'FE - Flux 2 - UBL'!$A367:$T1242,17,FALSE))</f>
        <v/>
      </c>
      <c r="P367" s="91" t="str">
        <f>IF(VLOOKUP($A367,'FE - Flux 2 - UBL'!$A367:$T1242,18,FALSE)=0,"",VLOOKUP($A367,'FE - Flux 2 - UBL'!$A367:$T1242,18,FALSE))</f>
        <v/>
      </c>
      <c r="Q367" s="91" t="str">
        <f>IF(VLOOKUP($A367,'FE - Flux 2 - UBL'!$A367:$T1242,19,FALSE)=0,"",VLOOKUP($A367,'FE - Flux 2 - UBL'!$A367:$T1242,19,FALSE))</f>
        <v/>
      </c>
      <c r="R367" s="95" t="str">
        <f>IF(VLOOKUP($A367,'FE - Flux 2 - UBL'!$A367:$T1242,20,FALSE)=0,"",VLOOKUP($A367,'FE - Flux 2 - UBL'!$A367:$T1242,20,FALSE))</f>
        <v/>
      </c>
    </row>
    <row r="368" spans="1:18" ht="52.5" customHeight="1">
      <c r="A368" s="97" t="s">
        <v>1605</v>
      </c>
      <c r="B368" s="91" t="str">
        <f>VLOOKUP(A368,'FE - Flux 2 - UBL'!A368:D1048,4,FALSE)</f>
        <v> 0..1</v>
      </c>
      <c r="C368" s="26"/>
      <c r="D368" s="137" t="s">
        <v>1606</v>
      </c>
      <c r="E368" s="133"/>
      <c r="F368" s="133"/>
      <c r="G368" s="291" t="s">
        <v>2135</v>
      </c>
      <c r="H368" s="292"/>
      <c r="I368" s="93" t="str">
        <f>IF(VLOOKUP($A368,'FE - Flux 2 - UBL'!$A368:$R1243,11,FALSE)=0,"",VLOOKUP($A368,'FE - Flux 2 - UBL'!$A368:$R1243,11,FALSE))</f>
        <v/>
      </c>
      <c r="J368" s="93" t="str">
        <f>IF(VLOOKUP($A368,'FE - Flux 2 - UBL'!$A368:$R1243,12,FALSE)=0,"",VLOOKUP($A368,'FE - Flux 2 - UBL'!$A368:$R1243,12,FALSE))</f>
        <v/>
      </c>
      <c r="K368" s="91" t="str">
        <f>IF(VLOOKUP($A368,'FE - Flux 2 - UBL'!$A368:$R1243,13,FALSE)=0,"",VLOOKUP($A368,'FE - Flux 2 - UBL'!$A368:$R1243,13,FALSE))</f>
        <v/>
      </c>
      <c r="L368" s="93" t="str">
        <f>IF(VLOOKUP($A368,'FE - Flux 2 - UBL'!$A368:$R1243,14,FALSE)=0,"",VLOOKUP($A368,'FE - Flux 2 - UBL'!$A368:$R1243,14,FALSE))</f>
        <v/>
      </c>
      <c r="M368" s="108" t="str">
        <f>IF(VLOOKUP($A368,'FE - Flux 2 - UBL'!$A368:$R1243,15,FALSE)=0,"",VLOOKUP($A368,'FE - Flux 2 - UBL'!$A368:$R1243,15,FALSE))</f>
        <v> Group of business terms providing information about the billing period regarding the Invoice line.</v>
      </c>
      <c r="N368" s="92" t="str">
        <f>IF(VLOOKUP($A368,'FE - Flux 2 - UBL'!$A368:$R1243,16,FALSE)=0,"",VLOOKUP($A368,'FE - Flux 2 - UBL'!$A368:$R1243,16,FALSE))</f>
        <v> Is also called invoice delivery period.</v>
      </c>
      <c r="O368" s="91" t="str">
        <f>IF(VLOOKUP($A368,'FE - Flux 2 - UBL'!$A368:$T1243,17,FALSE)=0,"",VLOOKUP($A368,'FE - Flux 2 - UBL'!$A368:$T1243,17,FALSE))</f>
        <v> G1.39 G6.11</v>
      </c>
      <c r="P368" s="91" t="str">
        <f>IF(VLOOKUP($A368,'FE - Flux 2 - UBL'!$A368:$T1243,18,FALSE)=0,"",VLOOKUP($A368,'FE - Flux 2 - UBL'!$A368:$T1243,18,FALSE))</f>
        <v/>
      </c>
      <c r="Q368" s="91" t="str">
        <f>IF(VLOOKUP($A368,'FE - Flux 2 - UBL'!$A368:$T1243,19,FALSE)=0,"",VLOOKUP($A368,'FE - Flux 2 - UBL'!$A368:$T1243,19,FALSE))</f>
        <v/>
      </c>
      <c r="R368" s="95" t="str">
        <f>IF(VLOOKUP($A368,'FE - Flux 2 - UBL'!$A368:$T1243,20,FALSE)=0,"",VLOOKUP($A368,'FE - Flux 2 - UBL'!$A368:$T1243,20,FALSE))</f>
        <v/>
      </c>
    </row>
    <row r="369" spans="1:18" ht="52.5" customHeight="1">
      <c r="A369" s="206" t="s">
        <v>1609</v>
      </c>
      <c r="B369" s="91" t="str">
        <f>VLOOKUP(A369,'FE - Flux 2 - UBL'!A369:D1049,4,FALSE)</f>
        <v> 0..1</v>
      </c>
      <c r="C369" s="26"/>
      <c r="D369" s="34"/>
      <c r="E369" s="135" t="s">
        <v>1610</v>
      </c>
      <c r="F369" s="207"/>
      <c r="G369" s="291" t="s">
        <v>2136</v>
      </c>
      <c r="H369" s="292"/>
      <c r="I369" s="93" t="str">
        <f>IF(VLOOKUP($A369,'FE - Flux 2 - UBL'!$A369:$R1244,11,FALSE)=0,"",VLOOKUP($A369,'FE - Flux 2 - UBL'!$A369:$R1244,11,FALSE))</f>
        <v> DATE</v>
      </c>
      <c r="J369" s="93" t="str">
        <f>IF(VLOOKUP($A369,'FE - Flux 2 - UBL'!$A369:$R1244,12,FALSE)=0,"",VLOOKUP($A369,'FE - Flux 2 - UBL'!$A369:$R1244,12,FALSE))</f>
        <v> ISO</v>
      </c>
      <c r="K369" s="91" t="str">
        <f>IF(VLOOKUP($A369,'FE - Flux 2 - UBL'!$A369:$R1244,13,FALSE)=0,"",VLOOKUP($A369,'FE - Flux 2 - UBL'!$A369:$R1244,13,FALSE))</f>
        <v> YYYY-MM-DD (UBL format) YYYYMMDD (CII format)</v>
      </c>
      <c r="L369" s="93" t="str">
        <f>IF(VLOOKUP($A369,'FE - Flux 2 - UBL'!$A369:$R1244,14,FALSE)=0,"",VLOOKUP($A369,'FE - Flux 2 - UBL'!$A369:$R1244,14,FALSE))</f>
        <v/>
      </c>
      <c r="M369" s="108" t="str">
        <f>IF(VLOOKUP($A369,'FE - Flux 2 - UBL'!$A369:$R1244,15,FALSE)=0,"",VLOOKUP($A369,'FE - Flux 2 - UBL'!$A369:$R1244,15,FALSE))</f>
        <v> Date on which the billing period begins for this Invoice line.</v>
      </c>
      <c r="N369" s="92" t="str">
        <f>IF(VLOOKUP($A369,'FE - Flux 2 - UBL'!$A369:$R1244,16,FALSE)=0,"",VLOOKUP($A369,'FE - Flux 2 - UBL'!$A369:$R1244,16,FALSE))</f>
        <v>This date corresponds to the first day of the period.</v>
      </c>
      <c r="O369" s="91" t="str">
        <f>IF(VLOOKUP($A369,'FE - Flux 2 - UBL'!$A369:$T1244,17,FALSE)=0,"",VLOOKUP($A369,'FE - Flux 2 - UBL'!$A369:$T1244,17,FALSE))</f>
        <v> G1.09 G1.36 G6.11</v>
      </c>
      <c r="P369" s="91" t="str">
        <f>IF(VLOOKUP($A369,'FE - Flux 2 - UBL'!$A369:$T1244,18,FALSE)=0,"",VLOOKUP($A369,'FE - Flux 2 - UBL'!$A369:$T1244,18,FALSE))</f>
        <v/>
      </c>
      <c r="Q369" s="91" t="str">
        <f>IF(VLOOKUP($A369,'FE - Flux 2 - UBL'!$A369:$T1244,19,FALSE)=0,"",VLOOKUP($A369,'FE - Flux 2 - UBL'!$A369:$T1244,19,FALSE))</f>
        <v> BR-CO-20</v>
      </c>
      <c r="R369" s="95" t="str">
        <f>IF(VLOOKUP($A369,'FE - Flux 2 - UBL'!$A369:$T1244,20,FALSE)=0,"",VLOOKUP($A369,'FE - Flux 2 - UBL'!$A369:$T1244,20,FALSE))</f>
        <v/>
      </c>
    </row>
    <row r="370" spans="1:18" ht="52.5" customHeight="1">
      <c r="A370" s="206" t="s">
        <v>1613</v>
      </c>
      <c r="B370" s="91" t="str">
        <f>VLOOKUP(A370,'FE - Flux 2 - UBL'!A370:D1050,4,FALSE)</f>
        <v> 0..1</v>
      </c>
      <c r="C370" s="26"/>
      <c r="D370" s="34"/>
      <c r="E370" s="135" t="s">
        <v>1614</v>
      </c>
      <c r="F370" s="207"/>
      <c r="G370" s="291" t="s">
        <v>2137</v>
      </c>
      <c r="H370" s="292"/>
      <c r="I370" s="93" t="str">
        <f>IF(VLOOKUP($A370,'FE - Flux 2 - UBL'!$A370:$R1245,11,FALSE)=0,"",VLOOKUP($A370,'FE - Flux 2 - UBL'!$A370:$R1245,11,FALSE))</f>
        <v> DATE</v>
      </c>
      <c r="J370" s="93" t="str">
        <f>IF(VLOOKUP($A370,'FE - Flux 2 - UBL'!$A370:$R1245,12,FALSE)=0,"",VLOOKUP($A370,'FE - Flux 2 - UBL'!$A370:$R1245,12,FALSE))</f>
        <v> ISO</v>
      </c>
      <c r="K370" s="91" t="str">
        <f>IF(VLOOKUP($A370,'FE - Flux 2 - UBL'!$A370:$R1245,13,FALSE)=0,"",VLOOKUP($A370,'FE - Flux 2 - UBL'!$A370:$R1245,13,FALSE))</f>
        <v> YYYY-MM-DD (UBL format) YYYYMMDD (CII format)</v>
      </c>
      <c r="L370" s="93" t="str">
        <f>IF(VLOOKUP($A370,'FE - Flux 2 - UBL'!$A370:$R1245,14,FALSE)=0,"",VLOOKUP($A370,'FE - Flux 2 - UBL'!$A370:$R1245,14,FALSE))</f>
        <v/>
      </c>
      <c r="M370" s="108" t="str">
        <f>IF(VLOOKUP($A370,'FE - Flux 2 - UBL'!$A370:$R1245,15,FALSE)=0,"",VLOOKUP($A370,'FE - Flux 2 - UBL'!$A370:$R1245,15,FALSE))</f>
        <v> Date on which the billing period ends for this Invoice line.</v>
      </c>
      <c r="N370" s="92" t="str">
        <f>IF(VLOOKUP($A370,'FE - Flux 2 - UBL'!$A370:$R1245,16,FALSE)=0,"",VLOOKUP($A370,'FE - Flux 2 - UBL'!$A370:$R1245,16,FALSE))</f>
        <v> This date corresponds to the last day of the period.</v>
      </c>
      <c r="O370" s="91" t="str">
        <f>IF(VLOOKUP($A370,'FE - Flux 2 - UBL'!$A370:$T1245,17,FALSE)=0,"",VLOOKUP($A370,'FE - Flux 2 - UBL'!$A370:$T1245,17,FALSE))</f>
        <v> G1.09 G1.36 G6.11</v>
      </c>
      <c r="P370" s="91" t="str">
        <f>IF(VLOOKUP($A370,'FE - Flux 2 - UBL'!$A370:$T1245,18,FALSE)=0,"",VLOOKUP($A370,'FE - Flux 2 - UBL'!$A370:$T1245,18,FALSE))</f>
        <v/>
      </c>
      <c r="Q370" s="91" t="str">
        <f>IF(VLOOKUP($A370,'FE - Flux 2 - UBL'!$A370:$T1245,19,FALSE)=0,"",VLOOKUP($A370,'FE - Flux 2 - UBL'!$A370:$T1245,19,FALSE))</f>
        <v> BR-30 BR-CO-20</v>
      </c>
      <c r="R370" s="95" t="str">
        <f>IF(VLOOKUP($A370,'FE - Flux 2 - UBL'!$A370:$T1245,20,FALSE)=0,"",VLOOKUP($A370,'FE - Flux 2 - UBL'!$A370:$T1245,20,FALSE))</f>
        <v/>
      </c>
    </row>
    <row r="371" spans="1:18" ht="52.5" customHeight="1">
      <c r="A371" s="97" t="s">
        <v>1617</v>
      </c>
      <c r="B371" s="91" t="str">
        <f>VLOOKUP(A371,'FE - Flux 2 - UBL'!A371:D1051,4,FALSE)</f>
        <v> 0..n</v>
      </c>
      <c r="C371" s="26"/>
      <c r="D371" s="137" t="s">
        <v>1618</v>
      </c>
      <c r="E371" s="133"/>
      <c r="F371" s="133"/>
      <c r="G371" s="291" t="s">
        <v>2138</v>
      </c>
      <c r="H371" s="292"/>
      <c r="I371" s="93" t="str">
        <f>IF(VLOOKUP($A371,'FE - Flux 2 - UBL'!$A371:$R1246,11,FALSE)=0,"",VLOOKUP($A371,'FE - Flux 2 - UBL'!$A371:$R1246,11,FALSE))</f>
        <v/>
      </c>
      <c r="J371" s="93" t="str">
        <f>IF(VLOOKUP($A371,'FE - Flux 2 - UBL'!$A371:$R1246,12,FALSE)=0,"",VLOOKUP($A371,'FE - Flux 2 - UBL'!$A371:$R1246,12,FALSE))</f>
        <v/>
      </c>
      <c r="K371" s="91" t="str">
        <f>IF(VLOOKUP($A371,'FE - Flux 2 - UBL'!$A371:$R1246,13,FALSE)=0,"",VLOOKUP($A371,'FE - Flux 2 - UBL'!$A371:$R1246,13,FALSE))</f>
        <v/>
      </c>
      <c r="L371" s="93" t="str">
        <f>IF(VLOOKUP($A371,'FE - Flux 2 - UBL'!$A371:$R1246,14,FALSE)=0,"",VLOOKUP($A371,'FE - Flux 2 - UBL'!$A371:$R1246,14,FALSE))</f>
        <v/>
      </c>
      <c r="M371" s="108" t="str">
        <f>IF(VLOOKUP($A371,'FE - Flux 2 - UBL'!$A371:$R1246,15,FALSE)=0,"",VLOOKUP($A371,'FE - Flux 2 - UBL'!$A371:$R1246,15,FALSE))</f>
        <v> Group of business terms providing information on discounts applicable to an Invoice line.</v>
      </c>
      <c r="N371" s="92" t="str">
        <f>IF(VLOOKUP($A371,'FE - Flux 2 - UBL'!$A371:$R1246,16,FALSE)=0,"",VLOOKUP($A371,'FE - Flux 2 - UBL'!$A371:$R1246,16,FALSE))</f>
        <v/>
      </c>
      <c r="O371" s="91" t="str">
        <f>IF(VLOOKUP($A371,'FE - Flux 2 - UBL'!$A371:$T1246,17,FALSE)=0,"",VLOOKUP($A371,'FE - Flux 2 - UBL'!$A371:$T1246,17,FALSE))</f>
        <v> G6.12</v>
      </c>
      <c r="P371" s="91" t="str">
        <f>IF(VLOOKUP($A371,'FE - Flux 2 - UBL'!$A371:$T1246,18,FALSE)=0,"",VLOOKUP($A371,'FE - Flux 2 - UBL'!$A371:$T1246,18,FALSE))</f>
        <v/>
      </c>
      <c r="Q371" s="91" t="str">
        <f>IF(VLOOKUP($A371,'FE - Flux 2 - UBL'!$A371:$T1246,19,FALSE)=0,"",VLOOKUP($A371,'FE - Flux 2 - UBL'!$A371:$T1246,19,FALSE))</f>
        <v/>
      </c>
      <c r="R371" s="95" t="str">
        <f>IF(VLOOKUP($A371,'FE - Flux 2 - UBL'!$A371:$T1246,20,FALSE)=0,"",VLOOKUP($A371,'FE - Flux 2 - UBL'!$A371:$T1246,20,FALSE))</f>
        <v/>
      </c>
    </row>
    <row r="372" spans="1:18" ht="52.5" customHeight="1">
      <c r="A372" s="206" t="s">
        <v>1620</v>
      </c>
      <c r="B372" s="91" t="str">
        <f>VLOOKUP(A372,'FE - Flux 2 - UBL'!A372:D1052,4,FALSE)</f>
        <v> 1..1</v>
      </c>
      <c r="C372" s="26"/>
      <c r="D372" s="34"/>
      <c r="E372" s="135" t="s">
        <v>1621</v>
      </c>
      <c r="F372" s="207"/>
      <c r="G372" s="291" t="s">
        <v>2139</v>
      </c>
      <c r="H372" s="292"/>
      <c r="I372" s="93" t="str">
        <f>IF(VLOOKUP($A372,'FE - Flux 2 - UBL'!$A372:$R1247,11,FALSE)=0,"",VLOOKUP($A372,'FE - Flux 2 - UBL'!$A372:$R1247,11,FALSE))</f>
        <v> AMOUNT</v>
      </c>
      <c r="J372" s="93">
        <f>IF(VLOOKUP($A372,'FE - Flux 2 - UBL'!$A372:$R1247,12,FALSE)=0,"",VLOOKUP($A372,'FE - Flux 2 - UBL'!$A372:$R1247,12,FALSE))</f>
        <v>19.2</v>
      </c>
      <c r="K372" s="91" t="str">
        <f>IF(VLOOKUP($A372,'FE - Flux 2 - UBL'!$A372:$R1247,13,FALSE)=0,"",VLOOKUP($A372,'FE - Flux 2 - UBL'!$A372:$R1247,13,FALSE))</f>
        <v/>
      </c>
      <c r="L372" s="93" t="str">
        <f>IF(VLOOKUP($A372,'FE - Flux 2 - UBL'!$A372:$R1247,14,FALSE)=0,"",VLOOKUP($A372,'FE - Flux 2 - UBL'!$A372:$R1247,14,FALSE))</f>
        <v/>
      </c>
      <c r="M372" s="108" t="str">
        <f>IF(VLOOKUP($A372,'FE - Flux 2 - UBL'!$A372:$R1247,15,FALSE)=0,"",VLOOKUP($A372,'FE - Flux 2 - UBL'!$A372:$R1247,15,FALSE))</f>
        <v> Amount of a discount, excluding VAT.</v>
      </c>
      <c r="N372" s="92" t="str">
        <f>IF(VLOOKUP($A372,'FE - Flux 2 - UBL'!$A372:$R1247,16,FALSE)=0,"",VLOOKUP($A372,'FE - Flux 2 - UBL'!$A372:$R1247,16,FALSE))</f>
        <v/>
      </c>
      <c r="O372" s="91" t="str">
        <f>IF(VLOOKUP($A372,'FE - Flux 2 - UBL'!$A372:$T1247,17,FALSE)=0,"",VLOOKUP($A372,'FE - Flux 2 - UBL'!$A372:$T1247,17,FALSE))</f>
        <v> G1.14 G6.12</v>
      </c>
      <c r="P372" s="91" t="str">
        <f>IF(VLOOKUP($A372,'FE - Flux 2 - UBL'!$A372:$T1247,18,FALSE)=0,"",VLOOKUP($A372,'FE - Flux 2 - UBL'!$A372:$T1247,18,FALSE))</f>
        <v/>
      </c>
      <c r="Q372" s="91" t="str">
        <f>IF(VLOOKUP($A372,'FE - Flux 2 - UBL'!$A372:$T1247,19,FALSE)=0,"",VLOOKUP($A372,'FE - Flux 2 - UBL'!$A372:$T1247,19,FALSE))</f>
        <v> BR-41</v>
      </c>
      <c r="R372" s="95" t="str">
        <f>IF(VLOOKUP($A372,'FE - Flux 2 - UBL'!$A372:$T1247,20,FALSE)=0,"",VLOOKUP($A372,'FE - Flux 2 - UBL'!$A372:$T1247,20,FALSE))</f>
        <v/>
      </c>
    </row>
    <row r="373" spans="1:18" ht="52.5" customHeight="1">
      <c r="A373" s="206" t="s">
        <v>1624</v>
      </c>
      <c r="B373" s="91" t="str">
        <f>VLOOKUP(A373,'FE - Flux 2 - UBL'!A373:D1053,4,FALSE)</f>
        <v> 0..1</v>
      </c>
      <c r="C373" s="26"/>
      <c r="D373" s="34"/>
      <c r="E373" s="135" t="s">
        <v>1625</v>
      </c>
      <c r="F373" s="207"/>
      <c r="G373" s="291" t="s">
        <v>2140</v>
      </c>
      <c r="H373" s="292"/>
      <c r="I373" s="93" t="str">
        <f>IF(VLOOKUP($A373,'FE - Flux 2 - UBL'!$A373:$R1248,11,FALSE)=0,"",VLOOKUP($A373,'FE - Flux 2 - UBL'!$A373:$R1248,11,FALSE))</f>
        <v> AMOUNT</v>
      </c>
      <c r="J373" s="93">
        <f>IF(VLOOKUP($A373,'FE - Flux 2 - UBL'!$A373:$R1248,12,FALSE)=0,"",VLOOKUP($A373,'FE - Flux 2 - UBL'!$A373:$R1248,12,FALSE))</f>
        <v>19.2</v>
      </c>
      <c r="K373" s="91" t="str">
        <f>IF(VLOOKUP($A373,'FE - Flux 2 - UBL'!$A373:$R1248,13,FALSE)=0,"",VLOOKUP($A373,'FE - Flux 2 - UBL'!$A373:$R1248,13,FALSE))</f>
        <v/>
      </c>
      <c r="L373" s="93" t="str">
        <f>IF(VLOOKUP($A373,'FE - Flux 2 - UBL'!$A373:$R1248,14,FALSE)=0,"",VLOOKUP($A373,'FE - Flux 2 - UBL'!$A373:$R1248,14,FALSE))</f>
        <v/>
      </c>
      <c r="M373" s="108" t="str">
        <f>IF(VLOOKUP($A373,'FE - Flux 2 - UBL'!$A373:$R1248,15,FALSE)=0,"",VLOOKUP($A373,'FE - Flux 2 - UBL'!$A373:$R1248,15,FALSE))</f>
        <v> Base amount that can be used in conjunction with the Discount Percentage applicable to the invoice line to calculate the Discount Amount applicable to the invoice line.</v>
      </c>
      <c r="N373" s="92" t="str">
        <f>IF(VLOOKUP($A373,'FE - Flux 2 - UBL'!$A373:$R1248,16,FALSE)=0,"",VLOOKUP($A373,'FE - Flux 2 - UBL'!$A373:$R1248,16,FALSE))</f>
        <v/>
      </c>
      <c r="O373" s="91" t="str">
        <f>IF(VLOOKUP($A373,'FE - Flux 2 - UBL'!$A373:$T1248,17,FALSE)=0,"",VLOOKUP($A373,'FE - Flux 2 - UBL'!$A373:$T1248,17,FALSE))</f>
        <v> G1.14</v>
      </c>
      <c r="P373" s="91" t="str">
        <f>IF(VLOOKUP($A373,'FE - Flux 2 - UBL'!$A373:$T1248,18,FALSE)=0,"",VLOOKUP($A373,'FE - Flux 2 - UBL'!$A373:$T1248,18,FALSE))</f>
        <v/>
      </c>
      <c r="Q373" s="91" t="str">
        <f>IF(VLOOKUP($A373,'FE - Flux 2 - UBL'!$A373:$T1248,19,FALSE)=0,"",VLOOKUP($A373,'FE - Flux 2 - UBL'!$A373:$T1248,19,FALSE))</f>
        <v/>
      </c>
      <c r="R373" s="95" t="str">
        <f>IF(VLOOKUP($A373,'FE - Flux 2 - UBL'!$A373:$T1248,20,FALSE)=0,"",VLOOKUP($A373,'FE - Flux 2 - UBL'!$A373:$T1248,20,FALSE))</f>
        <v/>
      </c>
    </row>
    <row r="374" spans="1:18" ht="52.5" customHeight="1">
      <c r="A374" s="206" t="s">
        <v>1627</v>
      </c>
      <c r="B374" s="91" t="str">
        <f>VLOOKUP(A374,'FE - Flux 2 - UBL'!A374:D1054,4,FALSE)</f>
        <v> 0..1</v>
      </c>
      <c r="C374" s="26"/>
      <c r="D374" s="34"/>
      <c r="E374" s="207" t="s">
        <v>1628</v>
      </c>
      <c r="F374" s="207"/>
      <c r="G374" s="291" t="s">
        <v>2141</v>
      </c>
      <c r="H374" s="292"/>
      <c r="I374" s="93" t="str">
        <f>IF(VLOOKUP($A374,'FE - Flux 2 - UBL'!$A374:$R1249,11,FALSE)=0,"",VLOOKUP($A374,'FE - Flux 2 - UBL'!$A374:$R1249,11,FALSE))</f>
        <v>PERCENTAGE</v>
      </c>
      <c r="J374" s="93">
        <f>IF(VLOOKUP($A374,'FE - Flux 2 - UBL'!$A374:$R1249,12,FALSE)=0,"",VLOOKUP($A374,'FE - Flux 2 - UBL'!$A374:$R1249,12,FALSE))</f>
        <v>3.2</v>
      </c>
      <c r="K374" s="91" t="str">
        <f>IF(VLOOKUP($A374,'FE - Flux 2 - UBL'!$A374:$R1249,13,FALSE)=0,"",VLOOKUP($A374,'FE - Flux 2 - UBL'!$A374:$R1249,13,FALSE))</f>
        <v/>
      </c>
      <c r="L374" s="93" t="str">
        <f>IF(VLOOKUP($A374,'FE - Flux 2 - UBL'!$A374:$R1249,14,FALSE)=0,"",VLOOKUP($A374,'FE - Flux 2 - UBL'!$A374:$R1249,14,FALSE))</f>
        <v/>
      </c>
      <c r="M374" s="108" t="str">
        <f>IF(VLOOKUP($A374,'FE - Flux 2 - UBL'!$A374:$R1249,15,FALSE)=0,"",VLOOKUP($A374,'FE - Flux 2 - UBL'!$A374:$R1249,15,FALSE))</f>
        <v> Percentage that can be used in conjunction with the Discount Basis applicable to the invoice line to calculate the Discount Amount applicable to the invoice line.</v>
      </c>
      <c r="N374" s="92" t="str">
        <f>IF(VLOOKUP($A374,'FE - Flux 2 - UBL'!$A374:$R1249,16,FALSE)=0,"",VLOOKUP($A374,'FE - Flux 2 - UBL'!$A374:$R1249,16,FALSE))</f>
        <v/>
      </c>
      <c r="O374" s="91" t="str">
        <f>IF(VLOOKUP($A374,'FE - Flux 2 - UBL'!$A374:$T1249,17,FALSE)=0,"",VLOOKUP($A374,'FE - Flux 2 - UBL'!$A374:$T1249,17,FALSE))</f>
        <v/>
      </c>
      <c r="P374" s="91" t="str">
        <f>IF(VLOOKUP($A374,'FE - Flux 2 - UBL'!$A374:$T1249,18,FALSE)=0,"",VLOOKUP($A374,'FE - Flux 2 - UBL'!$A374:$T1249,18,FALSE))</f>
        <v/>
      </c>
      <c r="Q374" s="91" t="str">
        <f>IF(VLOOKUP($A374,'FE - Flux 2 - UBL'!$A374:$T1249,19,FALSE)=0,"",VLOOKUP($A374,'FE - Flux 2 - UBL'!$A374:$T1249,19,FALSE))</f>
        <v/>
      </c>
      <c r="R374" s="95" t="str">
        <f>IF(VLOOKUP($A374,'FE - Flux 2 - UBL'!$A374:$T1249,20,FALSE)=0,"",VLOOKUP($A374,'FE - Flux 2 - UBL'!$A374:$T1249,20,FALSE))</f>
        <v/>
      </c>
    </row>
    <row r="375" spans="1:18" ht="52.5" customHeight="1">
      <c r="A375" s="206" t="s">
        <v>1630</v>
      </c>
      <c r="B375" s="91" t="str">
        <f>VLOOKUP(A375,'FE - Flux 2 - UBL'!A375:D1055,4,FALSE)</f>
        <v> 0..1</v>
      </c>
      <c r="C375" s="26"/>
      <c r="D375" s="34"/>
      <c r="E375" s="207" t="s">
        <v>1631</v>
      </c>
      <c r="F375" s="207"/>
      <c r="G375" s="291" t="s">
        <v>2142</v>
      </c>
      <c r="H375" s="292"/>
      <c r="I375" s="93" t="str">
        <f>IF(VLOOKUP($A375,'FE - Flux 2 - UBL'!$A375:$R1250,11,FALSE)=0,"",VLOOKUP($A375,'FE - Flux 2 - UBL'!$A375:$R1250,11,FALSE))</f>
        <v> TEXT</v>
      </c>
      <c r="J375" s="93">
        <f>IF(VLOOKUP($A375,'FE - Flux 2 - UBL'!$A375:$R1250,12,FALSE)=0,"",VLOOKUP($A375,'FE - Flux 2 - UBL'!$A375:$R1250,12,FALSE))</f>
        <v>1024</v>
      </c>
      <c r="K375" s="91" t="str">
        <f>IF(VLOOKUP($A375,'FE - Flux 2 - UBL'!$A375:$R1250,13,FALSE)=0,"",VLOOKUP($A375,'FE - Flux 2 - UBL'!$A375:$R1250,13,FALSE))</f>
        <v/>
      </c>
      <c r="L375" s="93" t="str">
        <f>IF(VLOOKUP($A375,'FE - Flux 2 - UBL'!$A375:$R1250,14,FALSE)=0,"",VLOOKUP($A375,'FE - Flux 2 - UBL'!$A375:$R1250,14,FALSE))</f>
        <v/>
      </c>
      <c r="M375" s="108" t="str">
        <f>IF(VLOOKUP($A375,'FE - Flux 2 - UBL'!$A375:$R1250,15,FALSE)=0,"",VLOOKUP($A375,'FE - Flux 2 - UBL'!$A375:$R1250,15,FALSE))</f>
        <v> Reason for the discount applicable to the Invoice line, expressed in text form.</v>
      </c>
      <c r="N375" s="92" t="str">
        <f>IF(VLOOKUP($A375,'FE - Flux 2 - UBL'!$A375:$R1250,16,FALSE)=0,"",VLOOKUP($A375,'FE - Flux 2 - UBL'!$A375:$R1250,16,FALSE))</f>
        <v/>
      </c>
      <c r="O375" s="91" t="str">
        <f>IF(VLOOKUP($A375,'FE - Flux 2 - UBL'!$A375:$T1250,17,FALSE)=0,"",VLOOKUP($A375,'FE - Flux 2 - UBL'!$A375:$T1250,17,FALSE))</f>
        <v/>
      </c>
      <c r="P375" s="91" t="str">
        <f>IF(VLOOKUP($A375,'FE - Flux 2 - UBL'!$A375:$T1250,18,FALSE)=0,"",VLOOKUP($A375,'FE - Flux 2 - UBL'!$A375:$T1250,18,FALSE))</f>
        <v/>
      </c>
      <c r="Q375" s="91" t="str">
        <f>IF(VLOOKUP($A375,'FE - Flux 2 - UBL'!$A375:$T1250,19,FALSE)=0,"",VLOOKUP($A375,'FE - Flux 2 - UBL'!$A375:$T1250,19,FALSE))</f>
        <v> BR-42 BR-CO-7 BR-CO-23</v>
      </c>
      <c r="R375" s="95" t="str">
        <f>IF(VLOOKUP($A375,'FE - Flux 2 - UBL'!$A375:$T1250,20,FALSE)=0,"",VLOOKUP($A375,'FE - Flux 2 - UBL'!$A375:$T1250,20,FALSE))</f>
        <v/>
      </c>
    </row>
    <row r="376" spans="1:18" ht="52.5" customHeight="1">
      <c r="A376" s="206" t="s">
        <v>1634</v>
      </c>
      <c r="B376" s="91" t="str">
        <f>VLOOKUP(A376,'FE - Flux 2 - UBL'!A376:D1056,4,FALSE)</f>
        <v> 0..1</v>
      </c>
      <c r="C376" s="26"/>
      <c r="D376" s="34"/>
      <c r="E376" s="207" t="s">
        <v>1635</v>
      </c>
      <c r="F376" s="207"/>
      <c r="G376" s="291" t="s">
        <v>2143</v>
      </c>
      <c r="H376" s="292"/>
      <c r="I376" s="93" t="str">
        <f>IF(VLOOKUP($A376,'FE - Flux 2 - UBL'!$A376:$R1251,11,FALSE)=0,"",VLOOKUP($A376,'FE - Flux 2 - UBL'!$A376:$R1251,11,FALSE))</f>
        <v> CODED</v>
      </c>
      <c r="J376" s="93">
        <f>IF(VLOOKUP($A376,'FE - Flux 2 - UBL'!$A376:$R1251,12,FALSE)=0,"",VLOOKUP($A376,'FE - Flux 2 - UBL'!$A376:$R1251,12,FALSE))</f>
        <v>4</v>
      </c>
      <c r="K376" s="91" t="str">
        <f>IF(VLOOKUP($A376,'FE - Flux 2 - UBL'!$A376:$R1251,13,FALSE)=0,"",VLOOKUP($A376,'FE - Flux 2 - UBL'!$A376:$R1251,13,FALSE))</f>
        <v> UNTDID 5189</v>
      </c>
      <c r="L376" s="93" t="str">
        <f>IF(VLOOKUP($A376,'FE - Flux 2 - UBL'!$A376:$R1251,14,FALSE)=0,"",VLOOKUP($A376,'FE - Flux 2 - UBL'!$A376:$R1251,14,FALSE))</f>
        <v/>
      </c>
      <c r="M376" s="108" t="str">
        <f>IF(VLOOKUP($A376,'FE - Flux 2 - UBL'!$A376:$R1251,15,FALSE)=0,"",VLOOKUP($A376,'FE - Flux 2 - UBL'!$A376:$R1251,15,FALSE))</f>
        <v> Reason for the discount applicable to the Invoice line, expressed in code form.</v>
      </c>
      <c r="N376" s="92" t="str">
        <f>IF(VLOOKUP($A376,'FE - Flux 2 - UBL'!$A376:$R1251,16,FALSE)=0,"",VLOOKUP($A376,'FE - Flux 2 - UBL'!$A376:$R1251,16,FALSE))</f>
        <v> See code list UNTDID5189. The Discount Reason Code applicable to the invoice line and the Discount Reason applicable to the invoice line must indicate the same discount reason.</v>
      </c>
      <c r="O376" s="91" t="str">
        <f>IF(VLOOKUP($A376,'FE - Flux 2 - UBL'!$A376:$T1251,17,FALSE)=0,"",VLOOKUP($A376,'FE - Flux 2 - UBL'!$A376:$T1251,17,FALSE))</f>
        <v> G1.29</v>
      </c>
      <c r="P376" s="91" t="str">
        <f>IF(VLOOKUP($A376,'FE - Flux 2 - UBL'!$A376:$T1251,18,FALSE)=0,"",VLOOKUP($A376,'FE - Flux 2 - UBL'!$A376:$T1251,18,FALSE))</f>
        <v/>
      </c>
      <c r="Q376" s="91" t="str">
        <f>IF(VLOOKUP($A376,'FE - Flux 2 - UBL'!$A376:$T1251,19,FALSE)=0,"",VLOOKUP($A376,'FE - Flux 2 - UBL'!$A376:$T1251,19,FALSE))</f>
        <v> BR-42 BR-CO-7 BR-CO-23</v>
      </c>
      <c r="R376" s="95" t="str">
        <f>IF(VLOOKUP($A376,'FE - Flux 2 - UBL'!$A376:$T1251,20,FALSE)=0,"",VLOOKUP($A376,'FE - Flux 2 - UBL'!$A376:$T1251,20,FALSE))</f>
        <v/>
      </c>
    </row>
    <row r="377" spans="1:18" ht="52.5" customHeight="1">
      <c r="A377" s="89" t="s">
        <v>1638</v>
      </c>
      <c r="B377" s="91" t="str">
        <f>VLOOKUP(A377,'FE - Flux 2 - UBL'!A377:D1057,4,FALSE)</f>
        <v> 0..n</v>
      </c>
      <c r="C377" s="26"/>
      <c r="D377" s="137" t="s">
        <v>1639</v>
      </c>
      <c r="E377" s="133"/>
      <c r="F377" s="133"/>
      <c r="G377" s="291" t="s">
        <v>2144</v>
      </c>
      <c r="H377" s="292"/>
      <c r="I377" s="93" t="str">
        <f>IF(VLOOKUP($A377,'FE - Flux 2 - UBL'!$A377:$R1252,11,FALSE)=0,"",VLOOKUP($A377,'FE - Flux 2 - UBL'!$A377:$R1252,11,FALSE))</f>
        <v/>
      </c>
      <c r="J377" s="93" t="str">
        <f>IF(VLOOKUP($A377,'FE - Flux 2 - UBL'!$A377:$R1252,12,FALSE)=0,"",VLOOKUP($A377,'FE - Flux 2 - UBL'!$A377:$R1252,12,FALSE))</f>
        <v/>
      </c>
      <c r="K377" s="91" t="str">
        <f>IF(VLOOKUP($A377,'FE - Flux 2 - UBL'!$A377:$R1252,13,FALSE)=0,"",VLOOKUP($A377,'FE - Flux 2 - UBL'!$A377:$R1252,13,FALSE))</f>
        <v/>
      </c>
      <c r="L377" s="93" t="str">
        <f>IF(VLOOKUP($A377,'FE - Flux 2 - UBL'!$A377:$R1252,14,FALSE)=0,"",VLOOKUP($A377,'FE - Flux 2 - UBL'!$A377:$R1252,14,FALSE))</f>
        <v/>
      </c>
      <c r="M377" s="108" t="str">
        <f>IF(VLOOKUP($A377,'FE - Flux 2 - UBL'!$A377:$R1252,15,FALSE)=0,"",VLOOKUP($A377,'FE - Flux 2 - UBL'!$A377:$R1252,15,FALSE))</f>
        <v>Group of business terms providing information on charges and fees and taxes other than VAT applicable to an individual Invoice line.</v>
      </c>
      <c r="N377" s="92" t="str">
        <f>IF(VLOOKUP($A377,'FE - Flux 2 - UBL'!$A377:$R1252,16,FALSE)=0,"",VLOOKUP($A377,'FE - Flux 2 - UBL'!$A377:$R1252,16,FALSE))</f>
        <v> All charges and fees are assumed to be subject to the same VAT rate as the Invoice line.</v>
      </c>
      <c r="O377" s="91" t="str">
        <f>IF(VLOOKUP($A377,'FE - Flux 2 - UBL'!$A377:$T1252,17,FALSE)=0,"",VLOOKUP($A377,'FE - Flux 2 - UBL'!$A377:$T1252,17,FALSE))</f>
        <v> G6.12</v>
      </c>
      <c r="P377" s="91" t="str">
        <f>IF(VLOOKUP($A377,'FE - Flux 2 - UBL'!$A377:$T1252,18,FALSE)=0,"",VLOOKUP($A377,'FE - Flux 2 - UBL'!$A377:$T1252,18,FALSE))</f>
        <v/>
      </c>
      <c r="Q377" s="91" t="str">
        <f>IF(VLOOKUP($A377,'FE - Flux 2 - UBL'!$A377:$T1252,19,FALSE)=0,"",VLOOKUP($A377,'FE - Flux 2 - UBL'!$A377:$T1252,19,FALSE))</f>
        <v/>
      </c>
      <c r="R377" s="95" t="str">
        <f>IF(VLOOKUP($A377,'FE - Flux 2 - UBL'!$A377:$T1252,20,FALSE)=0,"",VLOOKUP($A377,'FE - Flux 2 - UBL'!$A377:$T1252,20,FALSE))</f>
        <v/>
      </c>
    </row>
    <row r="378" spans="1:18" ht="52.5" customHeight="1">
      <c r="A378" s="206" t="s">
        <v>1642</v>
      </c>
      <c r="B378" s="91" t="str">
        <f>VLOOKUP(A378,'FE - Flux 2 - UBL'!A378:D1058,4,FALSE)</f>
        <v> 1..1</v>
      </c>
      <c r="C378" s="26"/>
      <c r="D378" s="34"/>
      <c r="E378" s="135" t="s">
        <v>1643</v>
      </c>
      <c r="F378" s="207"/>
      <c r="G378" s="291" t="s">
        <v>2139</v>
      </c>
      <c r="H378" s="292"/>
      <c r="I378" s="93" t="str">
        <f>IF(VLOOKUP($A378,'FE - Flux 2 - UBL'!$A378:$R1253,11,FALSE)=0,"",VLOOKUP($A378,'FE - Flux 2 - UBL'!$A378:$R1253,11,FALSE))</f>
        <v> AMOUNT</v>
      </c>
      <c r="J378" s="93">
        <f>IF(VLOOKUP($A378,'FE - Flux 2 - UBL'!$A378:$R1253,12,FALSE)=0,"",VLOOKUP($A378,'FE - Flux 2 - UBL'!$A378:$R1253,12,FALSE))</f>
        <v>19.2</v>
      </c>
      <c r="K378" s="91" t="str">
        <f>IF(VLOOKUP($A378,'FE - Flux 2 - UBL'!$A378:$R1253,13,FALSE)=0,"",VLOOKUP($A378,'FE - Flux 2 - UBL'!$A378:$R1253,13,FALSE))</f>
        <v/>
      </c>
      <c r="L378" s="93" t="str">
        <f>IF(VLOOKUP($A378,'FE - Flux 2 - UBL'!$A378:$R1253,14,FALSE)=0,"",VLOOKUP($A378,'FE - Flux 2 - UBL'!$A378:$R1253,14,FALSE))</f>
        <v/>
      </c>
      <c r="M378" s="108" t="str">
        <f>IF(VLOOKUP($A378,'FE - Flux 2 - UBL'!$A378:$R1253,15,FALSE)=0,"",VLOOKUP($A378,'FE - Flux 2 - UBL'!$A378:$R1253,15,FALSE))</f>
        <v> Amount of fees, excluding VAT.</v>
      </c>
      <c r="N378" s="92" t="str">
        <f>IF(VLOOKUP($A378,'FE - Flux 2 - UBL'!$A378:$R1253,16,FALSE)=0,"",VLOOKUP($A378,'FE - Flux 2 - UBL'!$A378:$R1253,16,FALSE))</f>
        <v/>
      </c>
      <c r="O378" s="91" t="str">
        <f>IF(VLOOKUP($A378,'FE - Flux 2 - UBL'!$A378:$T1253,17,FALSE)=0,"",VLOOKUP($A378,'FE - Flux 2 - UBL'!$A378:$T1253,17,FALSE))</f>
        <v> G1.14 G6.12</v>
      </c>
      <c r="P378" s="91" t="str">
        <f>IF(VLOOKUP($A378,'FE - Flux 2 - UBL'!$A378:$T1253,18,FALSE)=0,"",VLOOKUP($A378,'FE - Flux 2 - UBL'!$A378:$T1253,18,FALSE))</f>
        <v/>
      </c>
      <c r="Q378" s="91" t="str">
        <f>IF(VLOOKUP($A378,'FE - Flux 2 - UBL'!$A378:$T1253,19,FALSE)=0,"",VLOOKUP($A378,'FE - Flux 2 - UBL'!$A378:$T1253,19,FALSE))</f>
        <v> BR-43</v>
      </c>
      <c r="R378" s="95" t="str">
        <f>IF(VLOOKUP($A378,'FE - Flux 2 - UBL'!$A378:$T1253,20,FALSE)=0,"",VLOOKUP($A378,'FE - Flux 2 - UBL'!$A378:$T1253,20,FALSE))</f>
        <v/>
      </c>
    </row>
    <row r="379" spans="1:18" ht="52.5" customHeight="1">
      <c r="A379" s="206" t="s">
        <v>1646</v>
      </c>
      <c r="B379" s="91" t="str">
        <f>VLOOKUP(A379,'FE - Flux 2 - UBL'!A379:D1059,4,FALSE)</f>
        <v> 0..1</v>
      </c>
      <c r="C379" s="26"/>
      <c r="D379" s="35"/>
      <c r="E379" s="100" t="s">
        <v>1647</v>
      </c>
      <c r="F379" s="207"/>
      <c r="G379" s="291" t="s">
        <v>2140</v>
      </c>
      <c r="H379" s="292"/>
      <c r="I379" s="93" t="str">
        <f>IF(VLOOKUP($A379,'FE - Flux 2 - UBL'!$A379:$R1254,11,FALSE)=0,"",VLOOKUP($A379,'FE - Flux 2 - UBL'!$A379:$R1254,11,FALSE))</f>
        <v> AMOUNT</v>
      </c>
      <c r="J379" s="93">
        <f>IF(VLOOKUP($A379,'FE - Flux 2 - UBL'!$A379:$R1254,12,FALSE)=0,"",VLOOKUP($A379,'FE - Flux 2 - UBL'!$A379:$R1254,12,FALSE))</f>
        <v>19.2</v>
      </c>
      <c r="K379" s="91" t="str">
        <f>IF(VLOOKUP($A379,'FE - Flux 2 - UBL'!$A379:$R1254,13,FALSE)=0,"",VLOOKUP($A379,'FE - Flux 2 - UBL'!$A379:$R1254,13,FALSE))</f>
        <v/>
      </c>
      <c r="L379" s="93" t="str">
        <f>IF(VLOOKUP($A379,'FE - Flux 2 - UBL'!$A379:$R1254,14,FALSE)=0,"",VLOOKUP($A379,'FE - Flux 2 - UBL'!$A379:$R1254,14,FALSE))</f>
        <v/>
      </c>
      <c r="M379" s="108" t="str">
        <f>IF(VLOOKUP($A379,'FE - Flux 2 - UBL'!$A379:$R1254,15,FALSE)=0,"",VLOOKUP($A379,'FE - Flux 2 - UBL'!$A379:$R1254,15,FALSE))</f>
        <v> Base amount that can be used in conjunction with the Charges and Fees Percentage applicable to the invoice line to calculate the Charges and Fees Amount applicable to the invoice line.</v>
      </c>
      <c r="N379" s="92" t="str">
        <f>IF(VLOOKUP($A379,'FE - Flux 2 - UBL'!$A379:$R1254,16,FALSE)=0,"",VLOOKUP($A379,'FE - Flux 2 - UBL'!$A379:$R1254,16,FALSE))</f>
        <v/>
      </c>
      <c r="O379" s="91" t="str">
        <f>IF(VLOOKUP($A379,'FE - Flux 2 - UBL'!$A379:$T1254,17,FALSE)=0,"",VLOOKUP($A379,'FE - Flux 2 - UBL'!$A379:$T1254,17,FALSE))</f>
        <v> G1.14</v>
      </c>
      <c r="P379" s="91" t="str">
        <f>IF(VLOOKUP($A379,'FE - Flux 2 - UBL'!$A379:$T1254,18,FALSE)=0,"",VLOOKUP($A379,'FE - Flux 2 - UBL'!$A379:$T1254,18,FALSE))</f>
        <v/>
      </c>
      <c r="Q379" s="91" t="str">
        <f>IF(VLOOKUP($A379,'FE - Flux 2 - UBL'!$A379:$T1254,19,FALSE)=0,"",VLOOKUP($A379,'FE - Flux 2 - UBL'!$A379:$T1254,19,FALSE))</f>
        <v/>
      </c>
      <c r="R379" s="95" t="str">
        <f>IF(VLOOKUP($A379,'FE - Flux 2 - UBL'!$A379:$T1254,20,FALSE)=0,"",VLOOKUP($A379,'FE - Flux 2 - UBL'!$A379:$T1254,20,FALSE))</f>
        <v/>
      </c>
    </row>
    <row r="380" spans="1:18" ht="52.5" customHeight="1">
      <c r="A380" s="206" t="s">
        <v>1649</v>
      </c>
      <c r="B380" s="91" t="str">
        <f>VLOOKUP(A380,'FE - Flux 2 - UBL'!A380:D1060,4,FALSE)</f>
        <v> 0..1</v>
      </c>
      <c r="C380" s="26"/>
      <c r="D380" s="35"/>
      <c r="E380" s="100" t="s">
        <v>1650</v>
      </c>
      <c r="F380" s="207"/>
      <c r="G380" s="291" t="s">
        <v>2141</v>
      </c>
      <c r="H380" s="292"/>
      <c r="I380" s="93" t="str">
        <f>IF(VLOOKUP($A380,'FE - Flux 2 - UBL'!$A380:$R1255,11,FALSE)=0,"",VLOOKUP($A380,'FE - Flux 2 - UBL'!$A380:$R1255,11,FALSE))</f>
        <v> PERCENTAGE</v>
      </c>
      <c r="J380" s="93">
        <f>IF(VLOOKUP($A380,'FE - Flux 2 - UBL'!$A380:$R1255,12,FALSE)=0,"",VLOOKUP($A380,'FE - Flux 2 - UBL'!$A380:$R1255,12,FALSE))</f>
        <v>3.2</v>
      </c>
      <c r="K380" s="91" t="str">
        <f>IF(VLOOKUP($A380,'FE - Flux 2 - UBL'!$A380:$R1255,13,FALSE)=0,"",VLOOKUP($A380,'FE - Flux 2 - UBL'!$A380:$R1255,13,FALSE))</f>
        <v/>
      </c>
      <c r="L380" s="93" t="str">
        <f>IF(VLOOKUP($A380,'FE - Flux 2 - UBL'!$A380:$R1255,14,FALSE)=0,"",VLOOKUP($A380,'FE - Flux 2 - UBL'!$A380:$R1255,14,FALSE))</f>
        <v/>
      </c>
      <c r="M380" s="108" t="str">
        <f>IF(VLOOKUP($A380,'FE - Flux 2 - UBL'!$A380:$R1255,15,FALSE)=0,"",VLOOKUP($A380,'FE - Flux 2 - UBL'!$A380:$R1255,15,FALSE))</f>
        <v> Percentage that can be used in conjunction with the Base of charges and fees applicable to the invoice line to calculate the Amount of charges and fees applicable to the invoice line.</v>
      </c>
      <c r="N380" s="92" t="str">
        <f>IF(VLOOKUP($A380,'FE - Flux 2 - UBL'!$A380:$R1255,16,FALSE)=0,"",VLOOKUP($A380,'FE - Flux 2 - UBL'!$A380:$R1255,16,FALSE))</f>
        <v/>
      </c>
      <c r="O380" s="91" t="str">
        <f>IF(VLOOKUP($A380,'FE - Flux 2 - UBL'!$A380:$T1255,17,FALSE)=0,"",VLOOKUP($A380,'FE - Flux 2 - UBL'!$A380:$T1255,17,FALSE))</f>
        <v/>
      </c>
      <c r="P380" s="91" t="str">
        <f>IF(VLOOKUP($A380,'FE - Flux 2 - UBL'!$A380:$T1255,18,FALSE)=0,"",VLOOKUP($A380,'FE - Flux 2 - UBL'!$A380:$T1255,18,FALSE))</f>
        <v/>
      </c>
      <c r="Q380" s="91" t="str">
        <f>IF(VLOOKUP($A380,'FE - Flux 2 - UBL'!$A380:$T1255,19,FALSE)=0,"",VLOOKUP($A380,'FE - Flux 2 - UBL'!$A380:$T1255,19,FALSE))</f>
        <v/>
      </c>
      <c r="R380" s="95" t="str">
        <f>IF(VLOOKUP($A380,'FE - Flux 2 - UBL'!$A380:$T1255,20,FALSE)=0,"",VLOOKUP($A380,'FE - Flux 2 - UBL'!$A380:$T1255,20,FALSE))</f>
        <v/>
      </c>
    </row>
    <row r="381" spans="1:18" ht="52.5" customHeight="1">
      <c r="A381" s="206" t="s">
        <v>1652</v>
      </c>
      <c r="B381" s="91" t="str">
        <f>VLOOKUP(A381,'FE - Flux 2 - UBL'!A381:D1061,4,FALSE)</f>
        <v>0..1</v>
      </c>
      <c r="C381" s="26"/>
      <c r="D381" s="35"/>
      <c r="E381" s="100" t="s">
        <v>1653</v>
      </c>
      <c r="F381" s="207"/>
      <c r="G381" s="291" t="s">
        <v>2142</v>
      </c>
      <c r="H381" s="292"/>
      <c r="I381" s="93" t="str">
        <f>IF(VLOOKUP($A381,'FE - Flux 2 - UBL'!$A381:$R1256,11,FALSE)=0,"",VLOOKUP($A381,'FE - Flux 2 - UBL'!$A381:$R1256,11,FALSE))</f>
        <v> TEXT</v>
      </c>
      <c r="J381" s="93">
        <f>IF(VLOOKUP($A381,'FE - Flux 2 - UBL'!$A381:$R1256,12,FALSE)=0,"",VLOOKUP($A381,'FE - Flux 2 - UBL'!$A381:$R1256,12,FALSE))</f>
        <v>1024</v>
      </c>
      <c r="K381" s="91" t="str">
        <f>IF(VLOOKUP($A381,'FE - Flux 2 - UBL'!$A381:$R1256,13,FALSE)=0,"",VLOOKUP($A381,'FE - Flux 2 - UBL'!$A381:$R1256,13,FALSE))</f>
        <v/>
      </c>
      <c r="L381" s="93" t="str">
        <f>IF(VLOOKUP($A381,'FE - Flux 2 - UBL'!$A381:$R1256,14,FALSE)=0,"",VLOOKUP($A381,'FE - Flux 2 - UBL'!$A381:$R1256,14,FALSE))</f>
        <v/>
      </c>
      <c r="M381" s="108" t="str">
        <f>IF(VLOOKUP($A381,'FE - Flux 2 - UBL'!$A381:$R1256,15,FALSE)=0,"",VLOOKUP($A381,'FE - Flux 2 - UBL'!$A381:$R1256,15,FALSE))</f>
        <v> Reason for charges and fees applicable to the Invoice line, expressed in text form.</v>
      </c>
      <c r="N381" s="92" t="str">
        <f>IF(VLOOKUP($A381,'FE - Flux 2 - UBL'!$A381:$R1256,16,FALSE)=0,"",VLOOKUP($A381,'FE - Flux 2 - UBL'!$A381:$R1256,16,FALSE))</f>
        <v/>
      </c>
      <c r="O381" s="91" t="str">
        <f>IF(VLOOKUP($A381,'FE - Flux 2 - UBL'!$A381:$T1256,17,FALSE)=0,"",VLOOKUP($A381,'FE - Flux 2 - UBL'!$A381:$T1256,17,FALSE))</f>
        <v/>
      </c>
      <c r="P381" s="91" t="str">
        <f>IF(VLOOKUP($A381,'FE - Flux 2 - UBL'!$A381:$T1256,18,FALSE)=0,"",VLOOKUP($A381,'FE - Flux 2 - UBL'!$A381:$T1256,18,FALSE))</f>
        <v/>
      </c>
      <c r="Q381" s="91" t="str">
        <f>IF(VLOOKUP($A381,'FE - Flux 2 - UBL'!$A381:$T1256,19,FALSE)=0,"",VLOOKUP($A381,'FE - Flux 2 - UBL'!$A381:$T1256,19,FALSE))</f>
        <v> BR-44 BR-CO-8 BR-CO-24</v>
      </c>
      <c r="R381" s="95" t="str">
        <f>IF(VLOOKUP($A381,'FE - Flux 2 - UBL'!$A381:$T1256,20,FALSE)=0,"",VLOOKUP($A381,'FE - Flux 2 - UBL'!$A381:$T1256,20,FALSE))</f>
        <v/>
      </c>
    </row>
    <row r="382" spans="1:18" ht="52.5" customHeight="1">
      <c r="A382" s="206" t="s">
        <v>1656</v>
      </c>
      <c r="B382" s="91" t="str">
        <f>VLOOKUP(A382,'FE - Flux 2 - UBL'!A382:D1062,4,FALSE)</f>
        <v> 0..1</v>
      </c>
      <c r="C382" s="26"/>
      <c r="D382" s="35"/>
      <c r="E382" s="100" t="s">
        <v>1657</v>
      </c>
      <c r="F382" s="207"/>
      <c r="G382" s="291" t="s">
        <v>2143</v>
      </c>
      <c r="H382" s="292"/>
      <c r="I382" s="93" t="str">
        <f>IF(VLOOKUP($A382,'FE - Flux 2 - UBL'!$A382:$R1257,11,FALSE)=0,"",VLOOKUP($A382,'FE - Flux 2 - UBL'!$A382:$R1257,11,FALSE))</f>
        <v> CODED</v>
      </c>
      <c r="J382" s="93">
        <f>IF(VLOOKUP($A382,'FE - Flux 2 - UBL'!$A382:$R1257,12,FALSE)=0,"",VLOOKUP($A382,'FE - Flux 2 - UBL'!$A382:$R1257,12,FALSE))</f>
        <v>3</v>
      </c>
      <c r="K382" s="91" t="str">
        <f>IF(VLOOKUP($A382,'FE - Flux 2 - UBL'!$A382:$R1257,13,FALSE)=0,"",VLOOKUP($A382,'FE - Flux 2 - UBL'!$A382:$R1257,13,FALSE))</f>
        <v> UNTDID 7161</v>
      </c>
      <c r="L382" s="93" t="str">
        <f>IF(VLOOKUP($A382,'FE - Flux 2 - UBL'!$A382:$R1257,14,FALSE)=0,"",VLOOKUP($A382,'FE - Flux 2 - UBL'!$A382:$R1257,14,FALSE))</f>
        <v/>
      </c>
      <c r="M382" s="108" t="str">
        <f>IF(VLOOKUP($A382,'FE - Flux 2 - UBL'!$A382:$R1257,15,FALSE)=0,"",VLOOKUP($A382,'FE - Flux 2 - UBL'!$A382:$R1257,15,FALSE))</f>
        <v> Reason for charges and fees applicable to the Invoice line, expressed in code form.</v>
      </c>
      <c r="N382" s="92" t="str">
        <f>IF(VLOOKUP($A382,'FE - Flux 2 - UBL'!$A382:$R1257,16,FALSE)=0,"",VLOOKUP($A382,'FE - Flux 2 - UBL'!$A382:$R1257,16,FALSE))</f>
        <v> See code list UNTDID7161. The Charge Reason Code applicable to the invoice line and the Charge Reason Code applicable to the invoice line must indicate the same charge reason.</v>
      </c>
      <c r="O382" s="91" t="str">
        <f>IF(VLOOKUP($A382,'FE - Flux 2 - UBL'!$A382:$T1257,17,FALSE)=0,"",VLOOKUP($A382,'FE - Flux 2 - UBL'!$A382:$T1257,17,FALSE))</f>
        <v> G1.29</v>
      </c>
      <c r="P382" s="91" t="str">
        <f>IF(VLOOKUP($A382,'FE - Flux 2 - UBL'!$A382:$T1257,18,FALSE)=0,"",VLOOKUP($A382,'FE - Flux 2 - UBL'!$A382:$T1257,18,FALSE))</f>
        <v/>
      </c>
      <c r="Q382" s="91" t="str">
        <f>IF(VLOOKUP($A382,'FE - Flux 2 - UBL'!$A382:$T1257,19,FALSE)=0,"",VLOOKUP($A382,'FE - Flux 2 - UBL'!$A382:$T1257,19,FALSE))</f>
        <v> BR-44 BR-CO-8 BR-CO-24</v>
      </c>
      <c r="R382" s="95" t="str">
        <f>IF(VLOOKUP($A382,'FE - Flux 2 - UBL'!$A382:$T1257,20,FALSE)=0,"",VLOOKUP($A382,'FE - Flux 2 - UBL'!$A382:$T1257,20,FALSE))</f>
        <v/>
      </c>
    </row>
    <row r="383" spans="1:18" ht="57" customHeight="1">
      <c r="A383" s="97" t="s">
        <v>1660</v>
      </c>
      <c r="B383" s="91" t="str">
        <f>VLOOKUP(A383,'FE - Flux 2 - UBL'!A383:D1063,4,FALSE)</f>
        <v> 1..1</v>
      </c>
      <c r="C383" s="26"/>
      <c r="D383" s="137" t="s">
        <v>1661</v>
      </c>
      <c r="E383" s="133"/>
      <c r="F383" s="133"/>
      <c r="G383" s="291" t="s">
        <v>2145</v>
      </c>
      <c r="H383" s="292"/>
      <c r="I383" s="93" t="str">
        <f>IF(VLOOKUP($A383,'FE - Flux 2 - UBL'!$A383:$R1258,11,FALSE)=0,"",VLOOKUP($A383,'FE - Flux 2 - UBL'!$A383:$R1258,11,FALSE))</f>
        <v/>
      </c>
      <c r="J383" s="93" t="str">
        <f>IF(VLOOKUP($A383,'FE - Flux 2 - UBL'!$A383:$R1258,12,FALSE)=0,"",VLOOKUP($A383,'FE - Flux 2 - UBL'!$A383:$R1258,12,FALSE))</f>
        <v/>
      </c>
      <c r="K383" s="91" t="str">
        <f>IF(VLOOKUP($A383,'FE - Flux 2 - UBL'!$A383:$R1258,13,FALSE)=0,"",VLOOKUP($A383,'FE - Flux 2 - UBL'!$A383:$R1258,13,FALSE))</f>
        <v/>
      </c>
      <c r="L383" s="93" t="str">
        <f>IF(VLOOKUP($A383,'FE - Flux 2 - UBL'!$A383:$R1258,14,FALSE)=0,"",VLOOKUP($A383,'FE - Flux 2 - UBL'!$A383:$R1258,14,FALSE))</f>
        <v/>
      </c>
      <c r="M383" s="108" t="str">
        <f>IF(VLOOKUP($A383,'FE - Flux 2 - UBL'!$A383:$R1258,15,FALSE)=0,"",VLOOKUP($A383,'FE - Flux 2 - UBL'!$A383:$R1258,15,FALSE))</f>
        <v> Group of business terms providing information on the price applied for goods and services invoiced on the Invoice line.</v>
      </c>
      <c r="N383" s="92" t="str">
        <f>IF(VLOOKUP($A383,'FE - Flux 2 - UBL'!$A383:$R1258,16,FALSE)=0,"",VLOOKUP($A383,'FE - Flux 2 - UBL'!$A383:$R1258,16,FALSE))</f>
        <v/>
      </c>
      <c r="O383" s="91" t="str">
        <f>IF(VLOOKUP($A383,'FE - Flux 2 - UBL'!$A383:$T1258,17,FALSE)=0,"",VLOOKUP($A383,'FE - Flux 2 - UBL'!$A383:$T1258,17,FALSE))</f>
        <v> G6.09</v>
      </c>
      <c r="P383" s="91" t="str">
        <f>IF(VLOOKUP($A383,'FE - Flux 2 - UBL'!$A383:$T1258,18,FALSE)=0,"",VLOOKUP($A383,'FE - Flux 2 - UBL'!$A383:$T1258,18,FALSE))</f>
        <v/>
      </c>
      <c r="Q383" s="91" t="str">
        <f>IF(VLOOKUP($A383,'FE - Flux 2 - UBL'!$A383:$T1258,19,FALSE)=0,"",VLOOKUP($A383,'FE - Flux 2 - UBL'!$A383:$T1258,19,FALSE))</f>
        <v/>
      </c>
      <c r="R383" s="95" t="str">
        <f>IF(VLOOKUP($A383,'FE - Flux 2 - UBL'!$A383:$T1258,20,FALSE)=0,"",VLOOKUP($A383,'FE - Flux 2 - UBL'!$A383:$T1258,20,FALSE))</f>
        <v/>
      </c>
    </row>
    <row r="384" spans="1:18" ht="57" customHeight="1">
      <c r="A384" s="206" t="s">
        <v>1664</v>
      </c>
      <c r="B384" s="91" t="str">
        <f>VLOOKUP(A384,'FE - Flux 2 - UBL'!A384:D1064,4,FALSE)</f>
        <v> 1..1</v>
      </c>
      <c r="C384" s="26"/>
      <c r="D384" s="34"/>
      <c r="E384" s="56" t="s">
        <v>1665</v>
      </c>
      <c r="F384" s="76"/>
      <c r="G384" s="291" t="s">
        <v>2146</v>
      </c>
      <c r="H384" s="292"/>
      <c r="I384" s="93" t="str">
        <f>IF(VLOOKUP($A384,'FE - Flux 2 - UBL'!$A384:$R1259,11,FALSE)=0,"",VLOOKUP($A384,'FE - Flux 2 - UBL'!$A384:$R1259,11,FALSE))</f>
        <v> AMOUNT OF UNIT PRICE</v>
      </c>
      <c r="J384" s="93">
        <f>IF(VLOOKUP($A384,'FE - Flux 2 - UBL'!$A384:$R1259,12,FALSE)=0,"",VLOOKUP($A384,'FE - Flux 2 - UBL'!$A384:$R1259,12,FALSE))</f>
        <v>19.399999999999999</v>
      </c>
      <c r="K384" s="91" t="str">
        <f>IF(VLOOKUP($A384,'FE - Flux 2 - UBL'!$A384:$R1259,13,FALSE)=0,"",VLOOKUP($A384,'FE - Flux 2 - UBL'!$A384:$R1259,13,FALSE))</f>
        <v/>
      </c>
      <c r="L384" s="93" t="str">
        <f>IF(VLOOKUP($A384,'FE - Flux 2 - UBL'!$A384:$R1259,14,FALSE)=0,"",VLOOKUP($A384,'FE - Flux 2 - UBL'!$A384:$R1259,14,FALSE))</f>
        <v/>
      </c>
      <c r="M384" s="108" t="str">
        <f>IF(VLOOKUP($A384,'FE - Flux 2 - UBL'!$A384:$R1259,15,FALSE)=0,"",VLOOKUP($A384,'FE - Flux 2 - UBL'!$A384:$R1259,15,FALSE))</f>
        <v> Price of an item, excluding VAT, after application of the Discount on the price of the item.</v>
      </c>
      <c r="N384" s="92" t="str">
        <f>IF(VLOOKUP($A384,'FE - Flux 2 - UBL'!$A384:$R1259,16,FALSE)=0,"",VLOOKUP($A384,'FE - Flux 2 - UBL'!$A384:$R1259,16,FALSE))</f>
        <v>The Net Price of the item must equal the Gross Price of the item, less the Item Price Discount.</v>
      </c>
      <c r="O384" s="91" t="str">
        <f>IF(VLOOKUP($A384,'FE - Flux 2 - UBL'!$A384:$T1259,17,FALSE)=0,"",VLOOKUP($A384,'FE - Flux 2 - UBL'!$A384:$T1259,17,FALSE))</f>
        <v> G1.15 G1.55</v>
      </c>
      <c r="P384" s="91" t="str">
        <f>IF(VLOOKUP($A384,'FE - Flux 2 - UBL'!$A384:$T1259,18,FALSE)=0,"",VLOOKUP($A384,'FE - Flux 2 - UBL'!$A384:$T1259,18,FALSE))</f>
        <v/>
      </c>
      <c r="Q384" s="91" t="str">
        <f>IF(VLOOKUP($A384,'FE - Flux 2 - UBL'!$A384:$T1259,19,FALSE)=0,"",VLOOKUP($A384,'FE - Flux 2 - UBL'!$A384:$T1259,19,FALSE))</f>
        <v> BR-26 BR-27</v>
      </c>
      <c r="R384" s="95" t="str">
        <f>IF(VLOOKUP($A384,'FE - Flux 2 - UBL'!$A384:$T1259,20,FALSE)=0,"",VLOOKUP($A384,'FE - Flux 2 - UBL'!$A384:$T1259,20,FALSE))</f>
        <v/>
      </c>
    </row>
    <row r="385" spans="1:18" ht="57" customHeight="1">
      <c r="A385" s="206" t="s">
        <v>1672</v>
      </c>
      <c r="B385" s="91" t="str">
        <f>VLOOKUP(A385,'FE - Flux 2 - UBL'!A385:D1065,4,FALSE)</f>
        <v> 0..1</v>
      </c>
      <c r="C385" s="26"/>
      <c r="D385" s="35"/>
      <c r="E385" s="56" t="s">
        <v>1673</v>
      </c>
      <c r="F385" s="76"/>
      <c r="G385" s="291" t="s">
        <v>2147</v>
      </c>
      <c r="H385" s="292"/>
      <c r="I385" s="93" t="str">
        <f>IF(VLOOKUP($A385,'FE - Flux 2 - UBL'!$A385:$R1260,11,FALSE)=0,"",VLOOKUP($A385,'FE - Flux 2 - UBL'!$A385:$R1260,11,FALSE))</f>
        <v> AMOUNT OF UNIT PRICE</v>
      </c>
      <c r="J385" s="93">
        <f>IF(VLOOKUP($A385,'FE - Flux 2 - UBL'!$A385:$R1260,12,FALSE)=0,"",VLOOKUP($A385,'FE - Flux 2 - UBL'!$A385:$R1260,12,FALSE))</f>
        <v>19.399999999999999</v>
      </c>
      <c r="K385" s="91" t="str">
        <f>IF(VLOOKUP($A385,'FE - Flux 2 - UBL'!$A385:$R1260,13,FALSE)=0,"",VLOOKUP($A385,'FE - Flux 2 - UBL'!$A385:$R1260,13,FALSE))</f>
        <v/>
      </c>
      <c r="L385" s="93" t="str">
        <f>IF(VLOOKUP($A385,'FE - Flux 2 - UBL'!$A385:$R1260,14,FALSE)=0,"",VLOOKUP($A385,'FE - Flux 2 - UBL'!$A385:$R1260,14,FALSE))</f>
        <v/>
      </c>
      <c r="M385" s="108" t="str">
        <f>IF(VLOOKUP($A385,'FE - Flux 2 - UBL'!$A385:$R1260,15,FALSE)=0,"",VLOOKUP($A385,'FE - Flux 2 - UBL'!$A385:$R1260,15,FALSE))</f>
        <v> Total discount which, once subtracted from the Gross Price of the item, gives the Net Price of the item.</v>
      </c>
      <c r="N385" s="92" t="str">
        <f>IF(VLOOKUP($A385,'FE - Flux 2 - UBL'!$A385:$R1260,16,FALSE)=0,"",VLOOKUP($A385,'FE - Flux 2 - UBL'!$A385:$R1260,16,FALSE))</f>
        <v> Applies exclusively to the unit and if it is not included in the gross price of the item.</v>
      </c>
      <c r="O385" s="91" t="str">
        <f>IF(VLOOKUP($A385,'FE - Flux 2 - UBL'!$A385:$T1260,17,FALSE)=0,"",VLOOKUP($A385,'FE - Flux 2 - UBL'!$A385:$T1260,17,FALSE))</f>
        <v> G1.15 G6.12</v>
      </c>
      <c r="P385" s="91" t="str">
        <f>IF(VLOOKUP($A385,'FE - Flux 2 - UBL'!$A385:$T1260,18,FALSE)=0,"",VLOOKUP($A385,'FE - Flux 2 - UBL'!$A385:$T1260,18,FALSE))</f>
        <v/>
      </c>
      <c r="Q385" s="91" t="str">
        <f>IF(VLOOKUP($A385,'FE - Flux 2 - UBL'!$A385:$T1260,19,FALSE)=0,"",VLOOKUP($A385,'FE - Flux 2 - UBL'!$A385:$T1260,19,FALSE))</f>
        <v/>
      </c>
      <c r="R385" s="95" t="str">
        <f>IF(VLOOKUP($A385,'FE - Flux 2 - UBL'!$A385:$T1260,20,FALSE)=0,"",VLOOKUP($A385,'FE - Flux 2 - UBL'!$A385:$T1260,20,FALSE))</f>
        <v/>
      </c>
    </row>
    <row r="386" spans="1:18" ht="57" customHeight="1">
      <c r="A386" s="206" t="s">
        <v>1678</v>
      </c>
      <c r="B386" s="91" t="str">
        <f>VLOOKUP(A386,'FE - Flux 2 - UBL'!A386:D1066,4,FALSE)</f>
        <v> 0..1</v>
      </c>
      <c r="C386" s="26"/>
      <c r="D386" s="35"/>
      <c r="E386" s="56" t="s">
        <v>1679</v>
      </c>
      <c r="F386" s="76"/>
      <c r="G386" s="291" t="s">
        <v>2148</v>
      </c>
      <c r="H386" s="292"/>
      <c r="I386" s="93" t="str">
        <f>IF(VLOOKUP($A386,'FE - Flux 2 - UBL'!$A386:$R1261,11,FALSE)=0,"",VLOOKUP($A386,'FE - Flux 2 - UBL'!$A386:$R1261,11,FALSE))</f>
        <v> AMOUNT OF UNIT PRICE</v>
      </c>
      <c r="J386" s="93">
        <f>IF(VLOOKUP($A386,'FE - Flux 2 - UBL'!$A386:$R1261,12,FALSE)=0,"",VLOOKUP($A386,'FE - Flux 2 - UBL'!$A386:$R1261,12,FALSE))</f>
        <v>19.399999999999999</v>
      </c>
      <c r="K386" s="91" t="str">
        <f>IF(VLOOKUP($A386,'FE - Flux 2 - UBL'!$A386:$R1261,13,FALSE)=0,"",VLOOKUP($A386,'FE - Flux 2 - UBL'!$A386:$R1261,13,FALSE))</f>
        <v/>
      </c>
      <c r="L386" s="93" t="str">
        <f>IF(VLOOKUP($A386,'FE - Flux 2 - UBL'!$A386:$R1261,14,FALSE)=0,"",VLOOKUP($A386,'FE - Flux 2 - UBL'!$A386:$R1261,14,FALSE))</f>
        <v/>
      </c>
      <c r="M386" s="108" t="str">
        <f>IF(VLOOKUP($A386,'FE - Flux 2 - UBL'!$A386:$R1261,15,FALSE)=0,"",VLOOKUP($A386,'FE - Flux 2 - UBL'!$A386:$R1261,15,FALSE))</f>
        <v> Unit price, excluding VAT, before application of the Discount on the price of the item.</v>
      </c>
      <c r="N386" s="92" t="str">
        <f>IF(VLOOKUP($A386,'FE - Flux 2 - UBL'!$A386:$R1261,16,FALSE)=0,"",VLOOKUP($A386,'FE - Flux 2 - UBL'!$A386:$R1261,16,FALSE))</f>
        <v/>
      </c>
      <c r="O386" s="91" t="str">
        <f>IF(VLOOKUP($A386,'FE - Flux 2 - UBL'!$A386:$T1261,17,FALSE)=0,"",VLOOKUP($A386,'FE - Flux 2 - UBL'!$A386:$T1261,17,FALSE))</f>
        <v> G1.15 G6.12</v>
      </c>
      <c r="P386" s="91" t="str">
        <f>IF(VLOOKUP($A386,'FE - Flux 2 - UBL'!$A386:$T1261,18,FALSE)=0,"",VLOOKUP($A386,'FE - Flux 2 - UBL'!$A386:$T1261,18,FALSE))</f>
        <v/>
      </c>
      <c r="Q386" s="91" t="str">
        <f>IF(VLOOKUP($A386,'FE - Flux 2 - UBL'!$A386:$T1261,19,FALSE)=0,"",VLOOKUP($A386,'FE - Flux 2 - UBL'!$A386:$T1261,19,FALSE))</f>
        <v> BR-28</v>
      </c>
      <c r="R386" s="95" t="str">
        <f>IF(VLOOKUP($A386,'FE - Flux 2 - UBL'!$A386:$T1261,20,FALSE)=0,"",VLOOKUP($A386,'FE - Flux 2 - UBL'!$A386:$T1261,20,FALSE))</f>
        <v/>
      </c>
    </row>
    <row r="387" spans="1:18" ht="57" customHeight="1">
      <c r="A387" s="206" t="s">
        <v>1683</v>
      </c>
      <c r="B387" s="91" t="str">
        <f>VLOOKUP(A387,'FE - Flux 2 - UBL'!A387:D1067,4,FALSE)</f>
        <v> 0..1</v>
      </c>
      <c r="C387" s="26"/>
      <c r="D387" s="35"/>
      <c r="E387" s="100" t="s">
        <v>1684</v>
      </c>
      <c r="F387" s="76"/>
      <c r="G387" s="291" t="s">
        <v>2149</v>
      </c>
      <c r="H387" s="292"/>
      <c r="I387" s="93" t="str">
        <f>IF(VLOOKUP($A387,'FE - Flux 2 - UBL'!$A387:$R1262,11,FALSE)=0,"",VLOOKUP($A387,'FE - Flux 2 - UBL'!$A387:$R1262,11,FALSE))</f>
        <v> QUANTITY</v>
      </c>
      <c r="J387" s="93">
        <f>IF(VLOOKUP($A387,'FE - Flux 2 - UBL'!$A387:$R1262,12,FALSE)=0,"",VLOOKUP($A387,'FE - Flux 2 - UBL'!$A387:$R1262,12,FALSE))</f>
        <v>19.399999999999999</v>
      </c>
      <c r="K387" s="91" t="str">
        <f>IF(VLOOKUP($A387,'FE - Flux 2 - UBL'!$A387:$R1262,13,FALSE)=0,"",VLOOKUP($A387,'FE - Flux 2 - UBL'!$A387:$R1262,13,FALSE))</f>
        <v/>
      </c>
      <c r="L387" s="93" t="str">
        <f>IF(VLOOKUP($A387,'FE - Flux 2 - UBL'!$A387:$R1262,14,FALSE)=0,"",VLOOKUP($A387,'FE - Flux 2 - UBL'!$A387:$R1262,14,FALSE))</f>
        <v/>
      </c>
      <c r="M387" s="108" t="str">
        <f>IF(VLOOKUP($A387,'FE - Flux 2 - UBL'!$A387:$R1262,15,FALSE)=0,"",VLOOKUP($A387,'FE - Flux 2 - UBL'!$A387:$R1262,15,FALSE))</f>
        <v> Number of items on which the price applies.</v>
      </c>
      <c r="N387" s="92" t="str">
        <f>IF(VLOOKUP($A387,'FE - Flux 2 - UBL'!$A387:$R1262,16,FALSE)=0,"",VLOOKUP($A387,'FE - Flux 2 - UBL'!$A387:$R1262,16,FALSE))</f>
        <v/>
      </c>
      <c r="O387" s="91" t="str">
        <f>IF(VLOOKUP($A387,'FE - Flux 2 - UBL'!$A387:$T1262,17,FALSE)=0,"",VLOOKUP($A387,'FE - Flux 2 - UBL'!$A387:$T1262,17,FALSE))</f>
        <v> G1.15</v>
      </c>
      <c r="P387" s="91" t="str">
        <f>IF(VLOOKUP($A387,'FE - Flux 2 - UBL'!$A387:$T1262,18,FALSE)=0,"",VLOOKUP($A387,'FE - Flux 2 - UBL'!$A387:$T1262,18,FALSE))</f>
        <v/>
      </c>
      <c r="Q387" s="91" t="str">
        <f>IF(VLOOKUP($A387,'FE - Flux 2 - UBL'!$A387:$T1262,19,FALSE)=0,"",VLOOKUP($A387,'FE - Flux 2 - UBL'!$A387:$T1262,19,FALSE))</f>
        <v/>
      </c>
      <c r="R387" s="95" t="str">
        <f>IF(VLOOKUP($A387,'FE - Flux 2 - UBL'!$A387:$T1262,20,FALSE)=0,"",VLOOKUP($A387,'FE - Flux 2 - UBL'!$A387:$T1262,20,FALSE))</f>
        <v/>
      </c>
    </row>
    <row r="388" spans="1:18" ht="57" customHeight="1">
      <c r="A388" s="206" t="s">
        <v>1688</v>
      </c>
      <c r="B388" s="91" t="str">
        <f>VLOOKUP(A388,'FE - Flux 2 - UBL'!A388:D1068,4,FALSE)</f>
        <v> 0..1</v>
      </c>
      <c r="C388" s="26"/>
      <c r="D388" s="35"/>
      <c r="E388" s="56" t="s">
        <v>1689</v>
      </c>
      <c r="F388" s="76"/>
      <c r="G388" s="291" t="s">
        <v>2150</v>
      </c>
      <c r="H388" s="292"/>
      <c r="I388" s="93" t="str">
        <f>IF(VLOOKUP($A388,'FE - Flux 2 - UBL'!$A388:$R1263,11,FALSE)=0,"",VLOOKUP($A388,'FE - Flux 2 - UBL'!$A388:$R1263,11,FALSE))</f>
        <v> CODED</v>
      </c>
      <c r="J388" s="93">
        <f>IF(VLOOKUP($A388,'FE - Flux 2 - UBL'!$A388:$R1263,12,FALSE)=0,"",VLOOKUP($A388,'FE - Flux 2 - UBL'!$A388:$R1263,12,FALSE))</f>
        <v>3</v>
      </c>
      <c r="K388" s="91" t="str">
        <f>IF(VLOOKUP($A388,'FE - Flux 2 - UBL'!$A388:$R1263,13,FALSE)=0,"",VLOOKUP($A388,'FE - Flux 2 - UBL'!$A388:$R1263,13,FALSE))</f>
        <v> EN16931 Codelists</v>
      </c>
      <c r="L388" s="93" t="str">
        <f>IF(VLOOKUP($A388,'FE - Flux 2 - UBL'!$A388:$R1263,14,FALSE)=0,"",VLOOKUP($A388,'FE - Flux 2 - UBL'!$A388:$R1263,14,FALSE))</f>
        <v/>
      </c>
      <c r="M388" s="108" t="str">
        <f>IF(VLOOKUP($A388,'FE - Flux 2 - UBL'!$A388:$R1263,15,FALSE)=0,"",VLOOKUP($A388,'FE - Flux 2 - UBL'!$A388:$R1263,15,FALSE))</f>
        <v> Unit of measurement applicable to the Base Quantity of the item price.</v>
      </c>
      <c r="N388" s="92" t="str">
        <f>IF(VLOOKUP($A388,'FE - Flux 2 - UBL'!$A388:$R1263,16,FALSE)=0,"",VLOOKUP($A388,'FE - Flux 2 - UBL'!$A388:$R1263,16,FALSE))</f>
        <v>The Base Quantity Unit of Measure for the item price should be the same as the Invoice Quantity Unit of Measure. Units of measurement should be expressed in terms of UN-ECE Recommendation No. 20 “Codes for units of measurement used in international trade” [7], for example “KGM” for kilogram.</v>
      </c>
      <c r="O388" s="91" t="str">
        <f>IF(VLOOKUP($A388,'FE - Flux 2 - UBL'!$A388:$T1263,17,FALSE)=0,"",VLOOKUP($A388,'FE - Flux 2 - UBL'!$A388:$T1263,17,FALSE))</f>
        <v/>
      </c>
      <c r="P388" s="91" t="str">
        <f>IF(VLOOKUP($A388,'FE - Flux 2 - UBL'!$A388:$T1263,18,FALSE)=0,"",VLOOKUP($A388,'FE - Flux 2 - UBL'!$A388:$T1263,18,FALSE))</f>
        <v/>
      </c>
      <c r="Q388" s="91" t="str">
        <f>IF(VLOOKUP($A388,'FE - Flux 2 - UBL'!$A388:$T1263,19,FALSE)=0,"",VLOOKUP($A388,'FE - Flux 2 - UBL'!$A388:$T1263,19,FALSE))</f>
        <v/>
      </c>
      <c r="R388" s="95" t="str">
        <f>IF(VLOOKUP($A388,'FE - Flux 2 - UBL'!$A388:$T1263,20,FALSE)=0,"",VLOOKUP($A388,'FE - Flux 2 - UBL'!$A388:$T1263,20,FALSE))</f>
        <v/>
      </c>
    </row>
    <row r="389" spans="1:18" ht="57" customHeight="1">
      <c r="A389" s="97" t="s">
        <v>1693</v>
      </c>
      <c r="B389" s="91" t="str">
        <f>VLOOKUP(A389,'FE - Flux 2 - UBL'!A389:D1069,4,FALSE)</f>
        <v> 1..1</v>
      </c>
      <c r="C389" s="26"/>
      <c r="D389" s="137" t="s">
        <v>1694</v>
      </c>
      <c r="E389" s="48"/>
      <c r="F389" s="48"/>
      <c r="G389" s="291" t="s">
        <v>2151</v>
      </c>
      <c r="H389" s="292"/>
      <c r="I389" s="93" t="str">
        <f>IF(VLOOKUP($A389,'FE - Flux 2 - UBL'!$A389:$R1264,11,FALSE)=0,"",VLOOKUP($A389,'FE - Flux 2 - UBL'!$A389:$R1264,11,FALSE))</f>
        <v/>
      </c>
      <c r="J389" s="93" t="str">
        <f>IF(VLOOKUP($A389,'FE - Flux 2 - UBL'!$A389:$R1264,12,FALSE)=0,"",VLOOKUP($A389,'FE - Flux 2 - UBL'!$A389:$R1264,12,FALSE))</f>
        <v/>
      </c>
      <c r="K389" s="91" t="str">
        <f>IF(VLOOKUP($A389,'FE - Flux 2 - UBL'!$A389:$R1264,13,FALSE)=0,"",VLOOKUP($A389,'FE - Flux 2 - UBL'!$A389:$R1264,13,FALSE))</f>
        <v/>
      </c>
      <c r="L389" s="93" t="str">
        <f>IF(VLOOKUP($A389,'FE - Flux 2 - UBL'!$A389:$R1264,14,FALSE)=0,"",VLOOKUP($A389,'FE - Flux 2 - UBL'!$A389:$R1264,14,FALSE))</f>
        <v/>
      </c>
      <c r="M389" s="108" t="str">
        <f>IF(VLOOKUP($A389,'FE - Flux 2 - UBL'!$A389:$R1264,15,FALSE)=0,"",VLOOKUP($A389,'FE - Flux 2 - UBL'!$A389:$R1264,15,FALSE))</f>
        <v> Group of business terms providing information on the VAT applicable to goods and services invoiced on the Invoice line.</v>
      </c>
      <c r="N389" s="92" t="str">
        <f>IF(VLOOKUP($A389,'FE - Flux 2 - UBL'!$A389:$R1264,16,FALSE)=0,"",VLOOKUP($A389,'FE - Flux 2 - UBL'!$A389:$R1264,16,FALSE))</f>
        <v/>
      </c>
      <c r="O389" s="91" t="str">
        <f>IF(VLOOKUP($A389,'FE - Flux 2 - UBL'!$A389:$T1264,17,FALSE)=0,"",VLOOKUP($A389,'FE - Flux 2 - UBL'!$A389:$T1264,17,FALSE))</f>
        <v> G6.09</v>
      </c>
      <c r="P389" s="91" t="str">
        <f>IF(VLOOKUP($A389,'FE - Flux 2 - UBL'!$A389:$T1264,18,FALSE)=0,"",VLOOKUP($A389,'FE - Flux 2 - UBL'!$A389:$T1264,18,FALSE))</f>
        <v/>
      </c>
      <c r="Q389" s="91" t="str">
        <f>IF(VLOOKUP($A389,'FE - Flux 2 - UBL'!$A389:$T1264,19,FALSE)=0,"",VLOOKUP($A389,'FE - Flux 2 - UBL'!$A389:$T1264,19,FALSE))</f>
        <v/>
      </c>
      <c r="R389" s="95" t="str">
        <f>IF(VLOOKUP($A389,'FE - Flux 2 - UBL'!$A389:$T1264,20,FALSE)=0,"",VLOOKUP($A389,'FE - Flux 2 - UBL'!$A389:$T1264,20,FALSE))</f>
        <v/>
      </c>
    </row>
    <row r="390" spans="1:18" ht="57" customHeight="1">
      <c r="A390" s="206" t="s">
        <v>1697</v>
      </c>
      <c r="B390" s="91" t="str">
        <f>VLOOKUP(A390,'FE - Flux 2 - UBL'!A390:D1070,4,FALSE)</f>
        <v> 1..1</v>
      </c>
      <c r="C390" s="26"/>
      <c r="D390" s="34"/>
      <c r="E390" s="135" t="s">
        <v>1698</v>
      </c>
      <c r="F390" s="207"/>
      <c r="G390" s="291" t="s">
        <v>2152</v>
      </c>
      <c r="H390" s="292"/>
      <c r="I390" s="93" t="str">
        <f>IF(VLOOKUP($A390,'FE - Flux 2 - UBL'!$A390:$R1265,11,FALSE)=0,"",VLOOKUP($A390,'FE - Flux 2 - UBL'!$A390:$R1265,11,FALSE))</f>
        <v> CODED</v>
      </c>
      <c r="J390" s="93">
        <f>IF(VLOOKUP($A390,'FE - Flux 2 - UBL'!$A390:$R1265,12,FALSE)=0,"",VLOOKUP($A390,'FE - Flux 2 - UBL'!$A390:$R1265,12,FALSE))</f>
        <v>2</v>
      </c>
      <c r="K390" s="91" t="str">
        <f>IF(VLOOKUP($A390,'FE - Flux 2 - UBL'!$A390:$R1265,13,FALSE)=0,"",VLOOKUP($A390,'FE - Flux 2 - UBL'!$A390:$R1265,13,FALSE))</f>
        <v> UNTDID 5305</v>
      </c>
      <c r="L390" s="93" t="str">
        <f>IF(VLOOKUP($A390,'FE - Flux 2 - UBL'!$A390:$R1265,14,FALSE)=0,"",VLOOKUP($A390,'FE - Flux 2 - UBL'!$A390:$R1265,14,FALSE))</f>
        <v/>
      </c>
      <c r="M390" s="108" t="str">
        <f>IF(VLOOKUP($A390,'FE - Flux 2 - UBL'!$A390:$R1265,15,FALSE)=0,"",VLOOKUP($A390,'FE - Flux 2 - UBL'!$A390:$R1265,15,FALSE))</f>
        <v> VAT type code applicable to the invoiced item.</v>
      </c>
      <c r="N390" s="92" t="str">
        <f>IF(VLOOKUP($A390,'FE - Flux 2 - UBL'!$A390:$R1265,16,FALSE)=0,"",VLOOKUP($A390,'FE - Flux 2 - UBL'!$A390:$R1265,16,FALSE))</f>
        <v>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390" s="91" t="str">
        <f>IF(VLOOKUP($A390,'FE - Flux 2 - UBL'!$A390:$T1265,17,FALSE)=0,"",VLOOKUP($A390,'FE - Flux 2 - UBL'!$A390:$T1265,17,FALSE))</f>
        <v> G2.31 G6.09</v>
      </c>
      <c r="P390" s="91" t="str">
        <f>IF(VLOOKUP($A390,'FE - Flux 2 - UBL'!$A390:$T1265,18,FALSE)=0,"",VLOOKUP($A390,'FE - Flux 2 - UBL'!$A390:$T1265,18,FALSE))</f>
        <v/>
      </c>
      <c r="Q390" s="91" t="str">
        <f>IF(VLOOKUP($A390,'FE - Flux 2 - UBL'!$A390:$T1265,19,FALSE)=0,"",VLOOKUP($A390,'FE - Flux 2 - UBL'!$A390:$T1265,19,FALSE))</f>
        <v> BR-CO-4</v>
      </c>
      <c r="R390" s="95" t="str">
        <f>IF(VLOOKUP($A390,'FE - Flux 2 - UBL'!$A390:$T1265,20,FALSE)=0,"",VLOOKUP($A390,'FE - Flux 2 - UBL'!$A390:$T1265,20,FALSE))</f>
        <v/>
      </c>
    </row>
    <row r="391" spans="1:18" ht="57" customHeight="1">
      <c r="A391" s="206" t="s">
        <v>1703</v>
      </c>
      <c r="B391" s="91" t="str">
        <f>VLOOKUP(A391,'FE - Flux 2 - UBL'!A391:D1071,4,FALSE)</f>
        <v> 0..1</v>
      </c>
      <c r="C391" s="26"/>
      <c r="D391" s="37"/>
      <c r="E391" s="135" t="s">
        <v>1704</v>
      </c>
      <c r="F391" s="207"/>
      <c r="G391" s="291" t="s">
        <v>2153</v>
      </c>
      <c r="H391" s="292"/>
      <c r="I391" s="93" t="str">
        <f>IF(VLOOKUP($A391,'FE - Flux 2 - UBL'!$A391:$R1266,11,FALSE)=0,"",VLOOKUP($A391,'FE - Flux 2 - UBL'!$A391:$R1266,11,FALSE))</f>
        <v> PERCENTAGE</v>
      </c>
      <c r="J391" s="93">
        <f>IF(VLOOKUP($A391,'FE - Flux 2 - UBL'!$A391:$R1266,12,FALSE)=0,"",VLOOKUP($A391,'FE - Flux 2 - UBL'!$A391:$R1266,12,FALSE))</f>
        <v>3.2</v>
      </c>
      <c r="K391" s="91" t="str">
        <f>IF(VLOOKUP($A391,'FE - Flux 2 - UBL'!$A391:$R1266,13,FALSE)=0,"",VLOOKUP($A391,'FE - Flux 2 - UBL'!$A391:$R1266,13,FALSE))</f>
        <v/>
      </c>
      <c r="L391" s="93" t="str">
        <f>IF(VLOOKUP($A391,'FE - Flux 2 - UBL'!$A391:$R1266,14,FALSE)=0,"",VLOOKUP($A391,'FE - Flux 2 - UBL'!$A391:$R1266,14,FALSE))</f>
        <v/>
      </c>
      <c r="M391" s="108" t="str">
        <f>IF(VLOOKUP($A391,'FE - Flux 2 - UBL'!$A391:$R1266,15,FALSE)=0,"",VLOOKUP($A391,'FE - Flux 2 - UBL'!$A391:$R1266,15,FALSE))</f>
        <v> VAT rate, expressed as a percentage, applicable to the item invoiced.</v>
      </c>
      <c r="N391" s="92" t="str">
        <f>IF(VLOOKUP($A391,'FE - Flux 2 - UBL'!$A391:$R1266,16,FALSE)=0,"",VLOOKUP($A391,'FE - Flux 2 - UBL'!$A391:$R1266,16,FALSE))</f>
        <v> A zero percent VAT rate is applied in the calculations even if the item is outside the scope of VAT.</v>
      </c>
      <c r="O391" s="91" t="str">
        <f>IF(VLOOKUP($A391,'FE - Flux 2 - UBL'!$A391:$T1266,17,FALSE)=0,"",VLOOKUP($A391,'FE - Flux 2 - UBL'!$A391:$T1266,17,FALSE))</f>
        <v> G1.24 G6.09</v>
      </c>
      <c r="P391" s="91" t="str">
        <f>IF(VLOOKUP($A391,'FE - Flux 2 - UBL'!$A391:$T1266,18,FALSE)=0,"",VLOOKUP($A391,'FE - Flux 2 - UBL'!$A391:$T1266,18,FALSE))</f>
        <v/>
      </c>
      <c r="Q391" s="91" t="str">
        <f>IF(VLOOKUP($A391,'FE - Flux 2 - UBL'!$A391:$T1266,19,FALSE)=0,"",VLOOKUP($A391,'FE - Flux 2 - UBL'!$A391:$T1266,19,FALSE))</f>
        <v/>
      </c>
      <c r="R391" s="95" t="str">
        <f>IF(VLOOKUP($A391,'FE - Flux 2 - UBL'!$A391:$T1266,20,FALSE)=0,"",VLOOKUP($A391,'FE - Flux 2 - UBL'!$A391:$T1266,20,FALSE))</f>
        <v/>
      </c>
    </row>
    <row r="392" spans="1:18" ht="57" customHeight="1">
      <c r="A392" s="89" t="s">
        <v>1709</v>
      </c>
      <c r="B392" s="91" t="str">
        <f>VLOOKUP(A392,'FE - Flux 2 - UBL'!A392:D1072,4,FALSE)</f>
        <v> 1..1</v>
      </c>
      <c r="C392" s="26"/>
      <c r="D392" s="137" t="s">
        <v>2154</v>
      </c>
      <c r="E392" s="48"/>
      <c r="F392" s="48"/>
      <c r="G392" s="291" t="s">
        <v>2155</v>
      </c>
      <c r="H392" s="292"/>
      <c r="I392" s="93" t="str">
        <f>IF(VLOOKUP($A392,'FE - Flux 2 - UBL'!$A392:$R1267,11,FALSE)=0,"",VLOOKUP($A392,'FE - Flux 2 - UBL'!$A392:$R1267,11,FALSE))</f>
        <v/>
      </c>
      <c r="J392" s="93" t="str">
        <f>IF(VLOOKUP($A392,'FE - Flux 2 - UBL'!$A392:$R1267,12,FALSE)=0,"",VLOOKUP($A392,'FE - Flux 2 - UBL'!$A392:$R1267,12,FALSE))</f>
        <v/>
      </c>
      <c r="K392" s="91" t="str">
        <f>IF(VLOOKUP($A392,'FE - Flux 2 - UBL'!$A392:$R1267,13,FALSE)=0,"",VLOOKUP($A392,'FE - Flux 2 - UBL'!$A392:$R1267,13,FALSE))</f>
        <v/>
      </c>
      <c r="L392" s="93" t="str">
        <f>IF(VLOOKUP($A392,'FE - Flux 2 - UBL'!$A392:$R1267,14,FALSE)=0,"",VLOOKUP($A392,'FE - Flux 2 - UBL'!$A392:$R1267,14,FALSE))</f>
        <v/>
      </c>
      <c r="M392" s="108" t="str">
        <f>IF(VLOOKUP($A392,'FE - Flux 2 - UBL'!$A392:$R1267,15,FALSE)=0,"",VLOOKUP($A392,'FE - Flux 2 - UBL'!$A392:$R1267,15,FALSE))</f>
        <v> A group of business terms providing information about goods and services billed.</v>
      </c>
      <c r="N392" s="92" t="str">
        <f>IF(VLOOKUP($A392,'FE - Flux 2 - UBL'!$A392:$R1267,16,FALSE)=0,"",VLOOKUP($A392,'FE - Flux 2 - UBL'!$A392:$R1267,16,FALSE))</f>
        <v/>
      </c>
      <c r="O392" s="91" t="str">
        <f>IF(VLOOKUP($A392,'FE - Flux 2 - UBL'!$A392:$T1267,17,FALSE)=0,"",VLOOKUP($A392,'FE - Flux 2 - UBL'!$A392:$T1267,17,FALSE))</f>
        <v> G6.09</v>
      </c>
      <c r="P392" s="91" t="str">
        <f>IF(VLOOKUP($A392,'FE - Flux 2 - UBL'!$A392:$T1267,18,FALSE)=0,"",VLOOKUP($A392,'FE - Flux 2 - UBL'!$A392:$T1267,18,FALSE))</f>
        <v/>
      </c>
      <c r="Q392" s="91" t="str">
        <f>IF(VLOOKUP($A392,'FE - Flux 2 - UBL'!$A392:$T1267,19,FALSE)=0,"",VLOOKUP($A392,'FE - Flux 2 - UBL'!$A392:$T1267,19,FALSE))</f>
        <v/>
      </c>
      <c r="R392" s="95" t="str">
        <f>IF(VLOOKUP($A392,'FE - Flux 2 - UBL'!$A392:$T1267,20,FALSE)=0,"",VLOOKUP($A392,'FE - Flux 2 - UBL'!$A392:$T1267,20,FALSE))</f>
        <v/>
      </c>
    </row>
    <row r="393" spans="1:18" ht="57" customHeight="1">
      <c r="A393" s="206" t="s">
        <v>1713</v>
      </c>
      <c r="B393" s="91" t="str">
        <f>VLOOKUP(A393,'FE - Flux 2 - UBL'!A393:D1073,4,FALSE)</f>
        <v> 1..1</v>
      </c>
      <c r="C393" s="26"/>
      <c r="D393" s="34"/>
      <c r="E393" s="207" t="s">
        <v>1714</v>
      </c>
      <c r="F393" s="207"/>
      <c r="G393" s="291" t="s">
        <v>2156</v>
      </c>
      <c r="H393" s="292"/>
      <c r="I393" s="93" t="str">
        <f>IF(VLOOKUP($A393,'FE - Flux 2 - UBL'!$A393:$R1268,11,FALSE)=0,"",VLOOKUP($A393,'FE - Flux 2 - UBL'!$A393:$R1268,11,FALSE))</f>
        <v> TEXT</v>
      </c>
      <c r="J393" s="93">
        <f>IF(VLOOKUP($A393,'FE - Flux 2 - UBL'!$A393:$R1268,12,FALSE)=0,"",VLOOKUP($A393,'FE - Flux 2 - UBL'!$A393:$R1268,12,FALSE))</f>
        <v>255</v>
      </c>
      <c r="K393" s="91" t="str">
        <f>IF(VLOOKUP($A393,'FE - Flux 2 - UBL'!$A393:$R1268,13,FALSE)=0,"",VLOOKUP($A393,'FE - Flux 2 - UBL'!$A393:$R1268,13,FALSE))</f>
        <v/>
      </c>
      <c r="L393" s="93" t="str">
        <f>IF(VLOOKUP($A393,'FE - Flux 2 - UBL'!$A393:$R1268,14,FALSE)=0,"",VLOOKUP($A393,'FE - Flux 2 - UBL'!$A393:$R1268,14,FALSE))</f>
        <v/>
      </c>
      <c r="M393" s="108" t="str">
        <f>IF(VLOOKUP($A393,'FE - Flux 2 - UBL'!$A393:$R1268,15,FALSE)=0,"",VLOOKUP($A393,'FE - Flux 2 - UBL'!$A393:$R1268,15,FALSE))</f>
        <v> Name of an item.</v>
      </c>
      <c r="N393" s="92" t="str">
        <f>IF(VLOOKUP($A393,'FE - Flux 2 - UBL'!$A393:$R1268,16,FALSE)=0,"",VLOOKUP($A393,'FE - Flux 2 - UBL'!$A393:$R1268,16,FALSE))</f>
        <v/>
      </c>
      <c r="O393" s="91" t="str">
        <f>IF(VLOOKUP($A393,'FE - Flux 2 - UBL'!$A393:$T1268,17,FALSE)=0,"",VLOOKUP($A393,'FE - Flux 2 - UBL'!$A393:$T1268,17,FALSE))</f>
        <v> G6.09</v>
      </c>
      <c r="P393" s="91" t="str">
        <f>IF(VLOOKUP($A393,'FE - Flux 2 - UBL'!$A393:$T1268,18,FALSE)=0,"",VLOOKUP($A393,'FE - Flux 2 - UBL'!$A393:$T1268,18,FALSE))</f>
        <v/>
      </c>
      <c r="Q393" s="91" t="str">
        <f>IF(VLOOKUP($A393,'FE - Flux 2 - UBL'!$A393:$T1268,19,FALSE)=0,"",VLOOKUP($A393,'FE - Flux 2 - UBL'!$A393:$T1268,19,FALSE))</f>
        <v> BR-25</v>
      </c>
      <c r="R393" s="95" t="str">
        <f>IF(VLOOKUP($A393,'FE - Flux 2 - UBL'!$A393:$T1268,20,FALSE)=0,"",VLOOKUP($A393,'FE - Flux 2 - UBL'!$A393:$T1268,20,FALSE))</f>
        <v/>
      </c>
    </row>
    <row r="394" spans="1:18" ht="36" customHeight="1">
      <c r="A394" s="206" t="s">
        <v>1718</v>
      </c>
      <c r="B394" s="91" t="str">
        <f>VLOOKUP(A394,'FE - Flux 2 - UBL'!A394:D1074,4,FALSE)</f>
        <v> 0..1</v>
      </c>
      <c r="C394" s="26"/>
      <c r="D394" s="34"/>
      <c r="E394" s="207" t="s">
        <v>1719</v>
      </c>
      <c r="F394" s="207"/>
      <c r="G394" s="291" t="s">
        <v>2157</v>
      </c>
      <c r="H394" s="292"/>
      <c r="I394" s="93" t="str">
        <f>IF(VLOOKUP($A394,'FE - Flux 2 - UBL'!$A394:$R1269,11,FALSE)=0,"",VLOOKUP($A394,'FE - Flux 2 - UBL'!$A394:$R1269,11,FALSE))</f>
        <v>TEXT</v>
      </c>
      <c r="J394" s="93">
        <f>IF(VLOOKUP($A394,'FE - Flux 2 - UBL'!$A394:$R1269,12,FALSE)=0,"",VLOOKUP($A394,'FE - Flux 2 - UBL'!$A394:$R1269,12,FALSE))</f>
        <v>1024</v>
      </c>
      <c r="K394" s="91" t="str">
        <f>IF(VLOOKUP($A394,'FE - Flux 2 - UBL'!$A394:$R1269,13,FALSE)=0,"",VLOOKUP($A394,'FE - Flux 2 - UBL'!$A394:$R1269,13,FALSE))</f>
        <v/>
      </c>
      <c r="L394" s="93" t="str">
        <f>IF(VLOOKUP($A394,'FE - Flux 2 - UBL'!$A394:$R1269,14,FALSE)=0,"",VLOOKUP($A394,'FE - Flux 2 - UBL'!$A394:$R1269,14,FALSE))</f>
        <v/>
      </c>
      <c r="M394" s="108" t="str">
        <f>IF(VLOOKUP($A394,'FE - Flux 2 - UBL'!$A394:$R1269,15,FALSE)=0,"",VLOOKUP($A394,'FE - Flux 2 - UBL'!$A394:$R1269,15,FALSE))</f>
        <v> Description of an item.</v>
      </c>
      <c r="N394" s="92" t="str">
        <f>IF(VLOOKUP($A394,'FE - Flux 2 - UBL'!$A394:$R1269,16,FALSE)=0,"",VLOOKUP($A394,'FE - Flux 2 - UBL'!$A394:$R1269,16,FALSE))</f>
        <v> The item description allows you to present the item and its characteristics in more detail than the Item Name.</v>
      </c>
      <c r="O394" s="91" t="str">
        <f>IF(VLOOKUP($A394,'FE - Flux 2 - UBL'!$A394:$T1269,17,FALSE)=0,"",VLOOKUP($A394,'FE - Flux 2 - UBL'!$A394:$T1269,17,FALSE))</f>
        <v> G8.03</v>
      </c>
      <c r="P394" s="91" t="str">
        <f>IF(VLOOKUP($A394,'FE - Flux 2 - UBL'!$A394:$T1269,18,FALSE)=0,"",VLOOKUP($A394,'FE - Flux 2 - UBL'!$A394:$T1269,18,FALSE))</f>
        <v/>
      </c>
      <c r="Q394" s="91" t="str">
        <f>IF(VLOOKUP($A394,'FE - Flux 2 - UBL'!$A394:$T1269,19,FALSE)=0,"",VLOOKUP($A394,'FE - Flux 2 - UBL'!$A394:$T1269,19,FALSE))</f>
        <v/>
      </c>
      <c r="R394" s="95" t="str">
        <f>IF(VLOOKUP($A394,'FE - Flux 2 - UBL'!$A394:$T1269,20,FALSE)=0,"",VLOOKUP($A394,'FE - Flux 2 - UBL'!$A394:$T1269,20,FALSE))</f>
        <v/>
      </c>
    </row>
    <row r="395" spans="1:18" ht="36" customHeight="1">
      <c r="A395" s="206" t="s">
        <v>1724</v>
      </c>
      <c r="B395" s="91" t="str">
        <f>VLOOKUP(A395,'FE - Flux 2 - UBL'!A395:D1075,4,FALSE)</f>
        <v> 0..1</v>
      </c>
      <c r="C395" s="26"/>
      <c r="D395" s="34"/>
      <c r="E395" s="207" t="s">
        <v>1725</v>
      </c>
      <c r="F395" s="207"/>
      <c r="G395" s="291" t="s">
        <v>2158</v>
      </c>
      <c r="H395" s="292"/>
      <c r="I395" s="93" t="str">
        <f>IF(VLOOKUP($A395,'FE - Flux 2 - UBL'!$A395:$R1270,11,FALSE)=0,"",VLOOKUP($A395,'FE - Flux 2 - UBL'!$A395:$R1270,11,FALSE))</f>
        <v> IDENTIFIER</v>
      </c>
      <c r="J395" s="93">
        <f>IF(VLOOKUP($A395,'FE - Flux 2 - UBL'!$A395:$R1270,12,FALSE)=0,"",VLOOKUP($A395,'FE - Flux 2 - UBL'!$A395:$R1270,12,FALSE))</f>
        <v>50</v>
      </c>
      <c r="K395" s="91" t="str">
        <f>IF(VLOOKUP($A395,'FE - Flux 2 - UBL'!$A395:$R1270,13,FALSE)=0,"",VLOOKUP($A395,'FE - Flux 2 - UBL'!$A395:$R1270,13,FALSE))</f>
        <v/>
      </c>
      <c r="L395" s="93" t="str">
        <f>IF(VLOOKUP($A395,'FE - Flux 2 - UBL'!$A395:$R1270,14,FALSE)=0,"",VLOOKUP($A395,'FE - Flux 2 - UBL'!$A395:$R1270,14,FALSE))</f>
        <v/>
      </c>
      <c r="M395" s="108" t="str">
        <f>IF(VLOOKUP($A395,'FE - Flux 2 - UBL'!$A395:$R1270,15,FALSE)=0,"",VLOOKUP($A395,'FE - Flux 2 - UBL'!$A395:$R1270,15,FALSE))</f>
        <v> Identifier assigned by the Seller to an item.</v>
      </c>
      <c r="N395" s="92" t="str">
        <f>IF(VLOOKUP($A395,'FE - Flux 2 - UBL'!$A395:$R1270,16,FALSE)=0,"",VLOOKUP($A395,'FE - Flux 2 - UBL'!$A395:$R1270,16,FALSE))</f>
        <v/>
      </c>
      <c r="O395" s="91" t="str">
        <f>IF(VLOOKUP($A395,'FE - Flux 2 - UBL'!$A395:$T1270,17,FALSE)=0,"",VLOOKUP($A395,'FE - Flux 2 - UBL'!$A395:$T1270,17,FALSE))</f>
        <v/>
      </c>
      <c r="P395" s="91" t="str">
        <f>IF(VLOOKUP($A395,'FE - Flux 2 - UBL'!$A395:$T1270,18,FALSE)=0,"",VLOOKUP($A395,'FE - Flux 2 - UBL'!$A395:$T1270,18,FALSE))</f>
        <v/>
      </c>
      <c r="Q395" s="91" t="str">
        <f>IF(VLOOKUP($A395,'FE - Flux 2 - UBL'!$A395:$T1270,19,FALSE)=0,"",VLOOKUP($A395,'FE - Flux 2 - UBL'!$A395:$T1270,19,FALSE))</f>
        <v/>
      </c>
      <c r="R395" s="95" t="str">
        <f>IF(VLOOKUP($A395,'FE - Flux 2 - UBL'!$A395:$T1270,20,FALSE)=0,"",VLOOKUP($A395,'FE - Flux 2 - UBL'!$A395:$T1270,20,FALSE))</f>
        <v/>
      </c>
    </row>
    <row r="396" spans="1:18" ht="36" customHeight="1">
      <c r="A396" s="206" t="s">
        <v>1728</v>
      </c>
      <c r="B396" s="91" t="str">
        <f>VLOOKUP(A396,'FE - Flux 2 - UBL'!A396:D1076,4,FALSE)</f>
        <v> 0..1</v>
      </c>
      <c r="C396" s="26"/>
      <c r="D396" s="34"/>
      <c r="E396" s="207" t="s">
        <v>1729</v>
      </c>
      <c r="F396" s="207"/>
      <c r="G396" s="291" t="s">
        <v>2159</v>
      </c>
      <c r="H396" s="292"/>
      <c r="I396" s="93" t="str">
        <f>IF(VLOOKUP($A396,'FE - Flux 2 - UBL'!$A396:$R1271,11,FALSE)=0,"",VLOOKUP($A396,'FE - Flux 2 - UBL'!$A396:$R1271,11,FALSE))</f>
        <v> IDENTIFIER</v>
      </c>
      <c r="J396" s="93">
        <f>IF(VLOOKUP($A396,'FE - Flux 2 - UBL'!$A396:$R1271,12,FALSE)=0,"",VLOOKUP($A396,'FE - Flux 2 - UBL'!$A396:$R1271,12,FALSE))</f>
        <v>50</v>
      </c>
      <c r="K396" s="91" t="str">
        <f>IF(VLOOKUP($A396,'FE - Flux 2 - UBL'!$A396:$R1271,13,FALSE)=0,"",VLOOKUP($A396,'FE - Flux 2 - UBL'!$A396:$R1271,13,FALSE))</f>
        <v/>
      </c>
      <c r="L396" s="93" t="str">
        <f>IF(VLOOKUP($A396,'FE - Flux 2 - UBL'!$A396:$R1271,14,FALSE)=0,"",VLOOKUP($A396,'FE - Flux 2 - UBL'!$A396:$R1271,14,FALSE))</f>
        <v/>
      </c>
      <c r="M396" s="108" t="str">
        <f>IF(VLOOKUP($A396,'FE - Flux 2 - UBL'!$A396:$R1271,15,FALSE)=0,"",VLOOKUP($A396,'FE - Flux 2 - UBL'!$A396:$R1271,15,FALSE))</f>
        <v> Identifier assigned by the Buyer to an item.</v>
      </c>
      <c r="N396" s="92" t="str">
        <f>IF(VLOOKUP($A396,'FE - Flux 2 - UBL'!$A396:$R1271,16,FALSE)=0,"",VLOOKUP($A396,'FE - Flux 2 - UBL'!$A396:$R1271,16,FALSE))</f>
        <v/>
      </c>
      <c r="O396" s="91" t="str">
        <f>IF(VLOOKUP($A396,'FE - Flux 2 - UBL'!$A396:$T1271,17,FALSE)=0,"",VLOOKUP($A396,'FE - Flux 2 - UBL'!$A396:$T1271,17,FALSE))</f>
        <v/>
      </c>
      <c r="P396" s="91" t="str">
        <f>IF(VLOOKUP($A396,'FE - Flux 2 - UBL'!$A396:$T1271,18,FALSE)=0,"",VLOOKUP($A396,'FE - Flux 2 - UBL'!$A396:$T1271,18,FALSE))</f>
        <v/>
      </c>
      <c r="Q396" s="91" t="str">
        <f>IF(VLOOKUP($A396,'FE - Flux 2 - UBL'!$A396:$T1271,19,FALSE)=0,"",VLOOKUP($A396,'FE - Flux 2 - UBL'!$A396:$T1271,19,FALSE))</f>
        <v/>
      </c>
      <c r="R396" s="95" t="str">
        <f>IF(VLOOKUP($A396,'FE - Flux 2 - UBL'!$A396:$T1271,20,FALSE)=0,"",VLOOKUP($A396,'FE - Flux 2 - UBL'!$A396:$T1271,20,FALSE))</f>
        <v/>
      </c>
    </row>
    <row r="397" spans="1:18" ht="36" customHeight="1">
      <c r="A397" s="206" t="s">
        <v>1732</v>
      </c>
      <c r="B397" s="91" t="str">
        <f>VLOOKUP(A397,'FE - Flux 2 - UBL'!A397:D1077,4,FALSE)</f>
        <v> 0..1</v>
      </c>
      <c r="C397" s="26"/>
      <c r="D397" s="34"/>
      <c r="E397" s="59" t="s">
        <v>1733</v>
      </c>
      <c r="F397" s="135"/>
      <c r="G397" s="291" t="s">
        <v>2160</v>
      </c>
      <c r="H397" s="292"/>
      <c r="I397" s="93" t="str">
        <f>IF(VLOOKUP($A397,'FE - Flux 2 - UBL'!$A397:$R1272,11,FALSE)=0,"",VLOOKUP($A397,'FE - Flux 2 - UBL'!$A397:$R1272,11,FALSE))</f>
        <v> IDENTIFIER</v>
      </c>
      <c r="J397" s="93">
        <f>IF(VLOOKUP($A397,'FE - Flux 2 - UBL'!$A397:$R1272,12,FALSE)=0,"",VLOOKUP($A397,'FE - Flux 2 - UBL'!$A397:$R1272,12,FALSE))</f>
        <v>40</v>
      </c>
      <c r="K397" s="91" t="str">
        <f>IF(VLOOKUP($A397,'FE - Flux 2 - UBL'!$A397:$R1272,13,FALSE)=0,"",VLOOKUP($A397,'FE - Flux 2 - UBL'!$A397:$R1272,13,FALSE))</f>
        <v/>
      </c>
      <c r="L397" s="93" t="str">
        <f>IF(VLOOKUP($A397,'FE - Flux 2 - UBL'!$A397:$R1272,14,FALSE)=0,"",VLOOKUP($A397,'FE - Flux 2 - UBL'!$A397:$R1272,14,FALSE))</f>
        <v/>
      </c>
      <c r="M397" s="108" t="str">
        <f>IF(VLOOKUP($A397,'FE - Flux 2 - UBL'!$A397:$R1272,15,FALSE)=0,"",VLOOKUP($A397,'FE - Flux 2 - UBL'!$A397:$R1272,15,FALSE))</f>
        <v> Item ID based on a saved schema.</v>
      </c>
      <c r="N397" s="92" t="str">
        <f>IF(VLOOKUP($A397,'FE - Flux 2 - UBL'!$A397:$R1272,16,FALSE)=0,"",VLOOKUP($A397,'FE - Flux 2 - UBL'!$A397:$R1272,16,FALSE))</f>
        <v/>
      </c>
      <c r="O397" s="91" t="str">
        <f>IF(VLOOKUP($A397,'FE - Flux 2 - UBL'!$A397:$T1272,17,FALSE)=0,"",VLOOKUP($A397,'FE - Flux 2 - UBL'!$A397:$T1272,17,FALSE))</f>
        <v/>
      </c>
      <c r="P397" s="91" t="str">
        <f>IF(VLOOKUP($A397,'FE - Flux 2 - UBL'!$A397:$T1272,18,FALSE)=0,"",VLOOKUP($A397,'FE - Flux 2 - UBL'!$A397:$T1272,18,FALSE))</f>
        <v/>
      </c>
      <c r="Q397" s="91" t="str">
        <f>IF(VLOOKUP($A397,'FE - Flux 2 - UBL'!$A397:$T1272,19,FALSE)=0,"",VLOOKUP($A397,'FE - Flux 2 - UBL'!$A397:$T1272,19,FALSE))</f>
        <v> BR-64</v>
      </c>
      <c r="R397" s="95" t="str">
        <f>IF(VLOOKUP($A397,'FE - Flux 2 - UBL'!$A397:$T1272,20,FALSE)=0,"",VLOOKUP($A397,'FE - Flux 2 - UBL'!$A397:$T1272,20,FALSE))</f>
        <v/>
      </c>
    </row>
    <row r="398" spans="1:18" ht="36" customHeight="1">
      <c r="A398" s="206" t="s">
        <v>1737</v>
      </c>
      <c r="B398" s="91" t="str">
        <f>VLOOKUP(A398,'FE - Flux 2 - UBL'!A398:D1078,4,FALSE)</f>
        <v> 1..1</v>
      </c>
      <c r="C398" s="26"/>
      <c r="D398" s="34"/>
      <c r="E398" s="60"/>
      <c r="F398" s="107" t="s">
        <v>215</v>
      </c>
      <c r="G398" s="291" t="s">
        <v>2161</v>
      </c>
      <c r="H398" s="292"/>
      <c r="I398" s="93" t="str">
        <f>IF(VLOOKUP($A398,'FE - Flux 2 - UBL'!$A398:$R1273,11,FALSE)=0,"",VLOOKUP($A398,'FE - Flux 2 - UBL'!$A398:$R1273,11,FALSE))</f>
        <v> IDENTIFIER</v>
      </c>
      <c r="J398" s="93">
        <f>IF(VLOOKUP($A398,'FE - Flux 2 - UBL'!$A398:$R1273,12,FALSE)=0,"",VLOOKUP($A398,'FE - Flux 2 - UBL'!$A398:$R1273,12,FALSE))</f>
        <v>4</v>
      </c>
      <c r="K398" s="91" t="str">
        <f>IF(VLOOKUP($A398,'FE - Flux 2 - UBL'!$A398:$R1273,13,FALSE)=0,"",VLOOKUP($A398,'FE - Flux 2 - UBL'!$A398:$R1273,13,FALSE))</f>
        <v> ISO6523 (ICD)</v>
      </c>
      <c r="L398" s="93" t="str">
        <f>IF(VLOOKUP($A398,'FE - Flux 2 - UBL'!$A398:$R1273,14,FALSE)=0,"",VLOOKUP($A398,'FE - Flux 2 - UBL'!$A398:$R1273,14,FALSE))</f>
        <v/>
      </c>
      <c r="M398" s="108" t="str">
        <f>IF(VLOOKUP($A398,'FE - Flux 2 - UBL'!$A398:$R1273,15,FALSE)=0,"",VLOOKUP($A398,'FE - Flux 2 - UBL'!$A398:$R1273,15,FALSE))</f>
        <v> Standard item identifier schema identifier</v>
      </c>
      <c r="N398" s="92" t="str">
        <f>IF(VLOOKUP($A398,'FE - Flux 2 - UBL'!$A398:$R1273,16,FALSE)=0,"",VLOOKUP($A398,'FE - Flux 2 - UBL'!$A398:$R1273,16,FALSE))</f>
        <v> If used, the schema identifier must be chosen from the list entries published by the ISO 6523 maintenance agency.</v>
      </c>
      <c r="O398" s="91" t="str">
        <f>IF(VLOOKUP($A398,'FE - Flux 2 - UBL'!$A398:$T1273,17,FALSE)=0,"",VLOOKUP($A398,'FE - Flux 2 - UBL'!$A398:$T1273,17,FALSE))</f>
        <v/>
      </c>
      <c r="P398" s="91" t="str">
        <f>IF(VLOOKUP($A398,'FE - Flux 2 - UBL'!$A398:$T1273,18,FALSE)=0,"",VLOOKUP($A398,'FE - Flux 2 - UBL'!$A398:$T1273,18,FALSE))</f>
        <v/>
      </c>
      <c r="Q398" s="91" t="str">
        <f>IF(VLOOKUP($A398,'FE - Flux 2 - UBL'!$A398:$T1273,19,FALSE)=0,"",VLOOKUP($A398,'FE - Flux 2 - UBL'!$A398:$T1273,19,FALSE))</f>
        <v/>
      </c>
      <c r="R398" s="95" t="str">
        <f>IF(VLOOKUP($A398,'FE - Flux 2 - UBL'!$A398:$T1273,20,FALSE)=0,"",VLOOKUP($A398,'FE - Flux 2 - UBL'!$A398:$T1273,20,FALSE))</f>
        <v/>
      </c>
    </row>
    <row r="399" spans="1:18" ht="36" customHeight="1">
      <c r="A399" s="206" t="s">
        <v>1740</v>
      </c>
      <c r="B399" s="91" t="str">
        <f>VLOOKUP(A399,'FE - Flux 2 - UBL'!A399:D1079,4,FALSE)</f>
        <v> 0..n</v>
      </c>
      <c r="C399" s="26"/>
      <c r="D399" s="34"/>
      <c r="E399" s="59" t="s">
        <v>1741</v>
      </c>
      <c r="F399" s="135"/>
      <c r="G399" s="291" t="s">
        <v>2162</v>
      </c>
      <c r="H399" s="292"/>
      <c r="I399" s="93" t="str">
        <f>IF(VLOOKUP($A399,'FE - Flux 2 - UBL'!$A399:$R1274,11,FALSE)=0,"",VLOOKUP($A399,'FE - Flux 2 - UBL'!$A399:$R1274,11,FALSE))</f>
        <v> IDENTIFIER</v>
      </c>
      <c r="J399" s="93">
        <f>IF(VLOOKUP($A399,'FE - Flux 2 - UBL'!$A399:$R1274,12,FALSE)=0,"",VLOOKUP($A399,'FE - Flux 2 - UBL'!$A399:$R1274,12,FALSE))</f>
        <v>50</v>
      </c>
      <c r="K399" s="91" t="str">
        <f>IF(VLOOKUP($A399,'FE - Flux 2 - UBL'!$A399:$R1274,13,FALSE)=0,"",VLOOKUP($A399,'FE - Flux 2 - UBL'!$A399:$R1274,13,FALSE))</f>
        <v/>
      </c>
      <c r="L399" s="93" t="str">
        <f>IF(VLOOKUP($A399,'FE - Flux 2 - UBL'!$A399:$R1274,14,FALSE)=0,"",VLOOKUP($A399,'FE - Flux 2 - UBL'!$A399:$R1274,14,FALSE))</f>
        <v/>
      </c>
      <c r="M399" s="108" t="str">
        <f>IF(VLOOKUP($A399,'FE - Flux 2 - UBL'!$A399:$R1274,15,FALSE)=0,"",VLOOKUP($A399,'FE - Flux 2 - UBL'!$A399:$R1274,15,FALSE))</f>
        <v>Code allowing you to classify an article according to its type or nature.</v>
      </c>
      <c r="N399" s="92" t="str">
        <f>IF(VLOOKUP($A399,'FE - Flux 2 - UBL'!$A399:$R1274,16,FALSE)=0,"",VLOOKUP($A399,'FE - Flux 2 - UBL'!$A399:$R1274,16,FALSE))</f>
        <v> Classification codes are used to enable the grouping of similar items for various purposes, e.g. government procurement (CPV), e-commerce (UNSPSC), etc.</v>
      </c>
      <c r="O399" s="91" t="str">
        <f>IF(VLOOKUP($A399,'FE - Flux 2 - UBL'!$A399:$T1274,17,FALSE)=0,"",VLOOKUP($A399,'FE - Flux 2 - UBL'!$A399:$T1274,17,FALSE))</f>
        <v/>
      </c>
      <c r="P399" s="91" t="str">
        <f>IF(VLOOKUP($A399,'FE - Flux 2 - UBL'!$A399:$T1274,18,FALSE)=0,"",VLOOKUP($A399,'FE - Flux 2 - UBL'!$A399:$T1274,18,FALSE))</f>
        <v/>
      </c>
      <c r="Q399" s="91" t="str">
        <f>IF(VLOOKUP($A399,'FE - Flux 2 - UBL'!$A399:$T1274,19,FALSE)=0,"",VLOOKUP($A399,'FE - Flux 2 - UBL'!$A399:$T1274,19,FALSE))</f>
        <v> BR-65</v>
      </c>
      <c r="R399" s="95" t="str">
        <f>IF(VLOOKUP($A399,'FE - Flux 2 - UBL'!$A399:$T1274,20,FALSE)=0,"",VLOOKUP($A399,'FE - Flux 2 - UBL'!$A399:$T1274,20,FALSE))</f>
        <v/>
      </c>
    </row>
    <row r="400" spans="1:18" ht="36" customHeight="1">
      <c r="A400" s="206" t="s">
        <v>1746</v>
      </c>
      <c r="B400" s="91" t="str">
        <f>VLOOKUP(A400,'FE - Flux 2 - UBL'!A400:D1080,4,FALSE)</f>
        <v> 1..1</v>
      </c>
      <c r="C400" s="26"/>
      <c r="D400" s="34"/>
      <c r="E400" s="61"/>
      <c r="F400" s="107" t="s">
        <v>215</v>
      </c>
      <c r="G400" s="291" t="s">
        <v>2163</v>
      </c>
      <c r="H400" s="292"/>
      <c r="I400" s="93" t="str">
        <f>IF(VLOOKUP($A400,'FE - Flux 2 - UBL'!$A400:$R1275,11,FALSE)=0,"",VLOOKUP($A400,'FE - Flux 2 - UBL'!$A400:$R1275,11,FALSE))</f>
        <v> IDENTIFIER</v>
      </c>
      <c r="J400" s="93">
        <f>IF(VLOOKUP($A400,'FE - Flux 2 - UBL'!$A400:$R1275,12,FALSE)=0,"",VLOOKUP($A400,'FE - Flux 2 - UBL'!$A400:$R1275,12,FALSE))</f>
        <v>3</v>
      </c>
      <c r="K400" s="91" t="str">
        <f>IF(VLOOKUP($A400,'FE - Flux 2 - UBL'!$A400:$R1275,13,FALSE)=0,"",VLOOKUP($A400,'FE - Flux 2 - UBL'!$A400:$R1275,13,FALSE))</f>
        <v> UNTDID 7143</v>
      </c>
      <c r="L400" s="93" t="str">
        <f>IF(VLOOKUP($A400,'FE - Flux 2 - UBL'!$A400:$R1275,14,FALSE)=0,"",VLOOKUP($A400,'FE - Flux 2 - UBL'!$A400:$R1275,14,FALSE))</f>
        <v/>
      </c>
      <c r="M400" s="108" t="str">
        <f>IF(VLOOKUP($A400,'FE - Flux 2 - UBL'!$A400:$R1275,15,FALSE)=0,"",VLOOKUP($A400,'FE - Flux 2 - UBL'!$A400:$R1275,15,FALSE))</f>
        <v> Item Classification ID Schema ID</v>
      </c>
      <c r="N400" s="92" t="str">
        <f>IF(VLOOKUP($A400,'FE - Flux 2 - UBL'!$A400:$R1275,16,FALSE)=0,"",VLOOKUP($A400,'FE - Flux 2 - UBL'!$A400:$R1275,16,FALSE))</f>
        <v> The identification scheme must be chosen from the entries available in UNTDID 7143 [6].</v>
      </c>
      <c r="O400" s="91" t="str">
        <f>IF(VLOOKUP($A400,'FE - Flux 2 - UBL'!$A400:$T1275,17,FALSE)=0,"",VLOOKUP($A400,'FE - Flux 2 - UBL'!$A400:$T1275,17,FALSE))</f>
        <v/>
      </c>
      <c r="P400" s="91" t="str">
        <f>IF(VLOOKUP($A400,'FE - Flux 2 - UBL'!$A400:$T1275,18,FALSE)=0,"",VLOOKUP($A400,'FE - Flux 2 - UBL'!$A400:$T1275,18,FALSE))</f>
        <v/>
      </c>
      <c r="Q400" s="91" t="str">
        <f>IF(VLOOKUP($A400,'FE - Flux 2 - UBL'!$A400:$T1275,19,FALSE)=0,"",VLOOKUP($A400,'FE - Flux 2 - UBL'!$A400:$T1275,19,FALSE))</f>
        <v/>
      </c>
      <c r="R400" s="95" t="str">
        <f>IF(VLOOKUP($A400,'FE - Flux 2 - UBL'!$A400:$T1275,20,FALSE)=0,"",VLOOKUP($A400,'FE - Flux 2 - UBL'!$A400:$T1275,20,FALSE))</f>
        <v/>
      </c>
    </row>
    <row r="401" spans="1:18" ht="36" customHeight="1">
      <c r="A401" s="206" t="s">
        <v>1751</v>
      </c>
      <c r="B401" s="91" t="str">
        <f>VLOOKUP(A401,'FE - Flux 2 - UBL'!A401:D1081,4,FALSE)</f>
        <v> 0..1</v>
      </c>
      <c r="C401" s="26"/>
      <c r="D401" s="34"/>
      <c r="E401" s="60"/>
      <c r="F401" s="107" t="s">
        <v>1752</v>
      </c>
      <c r="G401" s="291" t="s">
        <v>2164</v>
      </c>
      <c r="H401" s="292"/>
      <c r="I401" s="93" t="str">
        <f>IF(VLOOKUP($A401,'FE - Flux 2 - UBL'!$A401:$R1276,11,FALSE)=0,"",VLOOKUP($A401,'FE - Flux 2 - UBL'!$A401:$R1276,11,FALSE))</f>
        <v> IDENTIFIER</v>
      </c>
      <c r="J401" s="93" t="str">
        <f>IF(VLOOKUP($A401,'FE - Flux 2 - UBL'!$A401:$R1276,12,FALSE)=0,"",VLOOKUP($A401,'FE - Flux 2 - UBL'!$A401:$R1276,12,FALSE))</f>
        <v> 2.3</v>
      </c>
      <c r="K401" s="91" t="str">
        <f>IF(VLOOKUP($A401,'FE - Flux 2 - UBL'!$A401:$R1276,13,FALSE)=0,"",VLOOKUP($A401,'FE - Flux 2 - UBL'!$A401:$R1276,13,FALSE))</f>
        <v/>
      </c>
      <c r="L401" s="93" t="str">
        <f>IF(VLOOKUP($A401,'FE - Flux 2 - UBL'!$A401:$R1276,14,FALSE)=0,"",VLOOKUP($A401,'FE - Flux 2 - UBL'!$A401:$R1276,14,FALSE))</f>
        <v/>
      </c>
      <c r="M401" s="108" t="str">
        <f>IF(VLOOKUP($A401,'FE - Flux 2 - UBL'!$A401:$R1276,15,FALSE)=0,"",VLOOKUP($A401,'FE - Flux 2 - UBL'!$A401:$R1276,15,FALSE))</f>
        <v> Version of the identification scheme.</v>
      </c>
      <c r="N401" s="92" t="str">
        <f>IF(VLOOKUP($A401,'FE - Flux 2 - UBL'!$A401:$R1276,16,FALSE)=0,"",VLOOKUP($A401,'FE - Flux 2 - UBL'!$A401:$R1276,16,FALSE))</f>
        <v/>
      </c>
      <c r="O401" s="91" t="str">
        <f>IF(VLOOKUP($A401,'FE - Flux 2 - UBL'!$A401:$T1276,17,FALSE)=0,"",VLOOKUP($A401,'FE - Flux 2 - UBL'!$A401:$T1276,17,FALSE))</f>
        <v/>
      </c>
      <c r="P401" s="91" t="str">
        <f>IF(VLOOKUP($A401,'FE - Flux 2 - UBL'!$A401:$T1276,18,FALSE)=0,"",VLOOKUP($A401,'FE - Flux 2 - UBL'!$A401:$T1276,18,FALSE))</f>
        <v/>
      </c>
      <c r="Q401" s="91" t="str">
        <f>IF(VLOOKUP($A401,'FE - Flux 2 - UBL'!$A401:$T1276,19,FALSE)=0,"",VLOOKUP($A401,'FE - Flux 2 - UBL'!$A401:$T1276,19,FALSE))</f>
        <v/>
      </c>
      <c r="R401" s="95" t="str">
        <f>IF(VLOOKUP($A401,'FE - Flux 2 - UBL'!$A401:$T1276,20,FALSE)=0,"",VLOOKUP($A401,'FE - Flux 2 - UBL'!$A401:$T1276,20,FALSE))</f>
        <v/>
      </c>
    </row>
    <row r="402" spans="1:18" ht="36" customHeight="1">
      <c r="A402" s="206" t="s">
        <v>1756</v>
      </c>
      <c r="B402" s="91" t="str">
        <f>VLOOKUP(A402,'FE - Flux 2 - UBL'!A402:D1082,4,FALSE)</f>
        <v> 0..1</v>
      </c>
      <c r="C402" s="26"/>
      <c r="D402" s="34"/>
      <c r="E402" s="207" t="s">
        <v>1757</v>
      </c>
      <c r="F402" s="207"/>
      <c r="G402" s="291" t="s">
        <v>2165</v>
      </c>
      <c r="H402" s="292"/>
      <c r="I402" s="93" t="str">
        <f>IF(VLOOKUP($A402,'FE - Flux 2 - UBL'!$A402:$R1277,11,FALSE)=0,"",VLOOKUP($A402,'FE - Flux 2 - UBL'!$A402:$R1277,11,FALSE))</f>
        <v> CODED</v>
      </c>
      <c r="J402" s="93">
        <f>IF(VLOOKUP($A402,'FE - Flux 2 - UBL'!$A402:$R1277,12,FALSE)=0,"",VLOOKUP($A402,'FE - Flux 2 - UBL'!$A402:$R1277,12,FALSE))</f>
        <v>3</v>
      </c>
      <c r="K402" s="91" t="str">
        <f>IF(VLOOKUP($A402,'FE - Flux 2 - UBL'!$A402:$R1277,13,FALSE)=0,"",VLOOKUP($A402,'FE - Flux 2 - UBL'!$A402:$R1277,13,FALSE))</f>
        <v> ISO 3166</v>
      </c>
      <c r="L402" s="93" t="str">
        <f>IF(VLOOKUP($A402,'FE - Flux 2 - UBL'!$A402:$R1277,14,FALSE)=0,"",VLOOKUP($A402,'FE - Flux 2 - UBL'!$A402:$R1277,14,FALSE))</f>
        <v/>
      </c>
      <c r="M402" s="108" t="str">
        <f>IF(VLOOKUP($A402,'FE - Flux 2 - UBL'!$A402:$R1277,15,FALSE)=0,"",VLOOKUP($A402,'FE - Flux 2 - UBL'!$A402:$R1277,15,FALSE))</f>
        <v> Code identifying the country where the item comes from.</v>
      </c>
      <c r="N402" s="92" t="str">
        <f>IF(VLOOKUP($A402,'FE - Flux 2 - UBL'!$A402:$R1277,16,FALSE)=0,"",VLOOKUP($A402,'FE - Flux 2 - UBL'!$A402:$R1277,16,FALSE))</f>
        <v>Valid country lists are registered with the Maintenance Agency for ISO 3166-1 “Codes for the representation of country names and their subdivisions”. It is recommended to use alpha-2 representation.</v>
      </c>
      <c r="O402" s="91" t="str">
        <f>IF(VLOOKUP($A402,'FE - Flux 2 - UBL'!$A402:$T1277,17,FALSE)=0,"",VLOOKUP($A402,'FE - Flux 2 - UBL'!$A402:$T1277,17,FALSE))</f>
        <v> G2.01</v>
      </c>
      <c r="P402" s="91" t="str">
        <f>IF(VLOOKUP($A402,'FE - Flux 2 - UBL'!$A402:$T1277,18,FALSE)=0,"",VLOOKUP($A402,'FE - Flux 2 - UBL'!$A402:$T1277,18,FALSE))</f>
        <v/>
      </c>
      <c r="Q402" s="91" t="str">
        <f>IF(VLOOKUP($A402,'FE - Flux 2 - UBL'!$A402:$T1277,19,FALSE)=0,"",VLOOKUP($A402,'FE - Flux 2 - UBL'!$A402:$T1277,19,FALSE))</f>
        <v/>
      </c>
      <c r="R402" s="95" t="str">
        <f>IF(VLOOKUP($A402,'FE - Flux 2 - UBL'!$A402:$T1277,20,FALSE)=0,"",VLOOKUP($A402,'FE - Flux 2 - UBL'!$A402:$T1277,20,FALSE))</f>
        <v/>
      </c>
    </row>
    <row r="403" spans="1:18" ht="36" customHeight="1">
      <c r="A403" s="206" t="s">
        <v>1760</v>
      </c>
      <c r="B403" s="91" t="str">
        <f>VLOOKUP(A403,'FE - Flux 2 - UBL'!A403:D1083,4,FALSE)</f>
        <v> 0..n</v>
      </c>
      <c r="C403" s="26"/>
      <c r="D403" s="34"/>
      <c r="E403" s="59" t="s">
        <v>1761</v>
      </c>
      <c r="F403" s="207"/>
      <c r="G403" s="291" t="s">
        <v>2166</v>
      </c>
      <c r="H403" s="292"/>
      <c r="I403" s="93" t="str">
        <f>IF(VLOOKUP($A403,'FE - Flux 2 - UBL'!$A403:$R1278,11,FALSE)=0,"",VLOOKUP($A403,'FE - Flux 2 - UBL'!$A403:$R1278,11,FALSE))</f>
        <v/>
      </c>
      <c r="J403" s="93" t="str">
        <f>IF(VLOOKUP($A403,'FE - Flux 2 - UBL'!$A403:$R1278,12,FALSE)=0,"",VLOOKUP($A403,'FE - Flux 2 - UBL'!$A403:$R1278,12,FALSE))</f>
        <v/>
      </c>
      <c r="K403" s="91" t="str">
        <f>IF(VLOOKUP($A403,'FE - Flux 2 - UBL'!$A403:$R1278,13,FALSE)=0,"",VLOOKUP($A403,'FE - Flux 2 - UBL'!$A403:$R1278,13,FALSE))</f>
        <v/>
      </c>
      <c r="L403" s="93" t="str">
        <f>IF(VLOOKUP($A403,'FE - Flux 2 - UBL'!$A403:$R1278,14,FALSE)=0,"",VLOOKUP($A403,'FE - Flux 2 - UBL'!$A403:$R1278,14,FALSE))</f>
        <v/>
      </c>
      <c r="M403" s="108" t="str">
        <f>IF(VLOOKUP($A403,'FE - Flux 2 - UBL'!$A403:$R1278,15,FALSE)=0,"",VLOOKUP($A403,'FE - Flux 2 - UBL'!$A403:$R1278,15,FALSE))</f>
        <v> Group of business terms providing information on the properties of the goods and services invoiced.</v>
      </c>
      <c r="N403" s="92" t="str">
        <f>IF(VLOOKUP($A403,'FE - Flux 2 - UBL'!$A403:$R1278,16,FALSE)=0,"",VLOOKUP($A403,'FE - Flux 2 - UBL'!$A403:$R1278,16,FALSE))</f>
        <v/>
      </c>
      <c r="O403" s="91" t="str">
        <f>IF(VLOOKUP($A403,'FE - Flux 2 - UBL'!$A403:$T1278,17,FALSE)=0,"",VLOOKUP($A403,'FE - Flux 2 - UBL'!$A403:$T1278,17,FALSE))</f>
        <v/>
      </c>
      <c r="P403" s="91" t="str">
        <f>IF(VLOOKUP($A403,'FE - Flux 2 - UBL'!$A403:$T1278,18,FALSE)=0,"",VLOOKUP($A403,'FE - Flux 2 - UBL'!$A403:$T1278,18,FALSE))</f>
        <v/>
      </c>
      <c r="Q403" s="91" t="str">
        <f>IF(VLOOKUP($A403,'FE - Flux 2 - UBL'!$A403:$T1278,19,FALSE)=0,"",VLOOKUP($A403,'FE - Flux 2 - UBL'!$A403:$T1278,19,FALSE))</f>
        <v/>
      </c>
      <c r="R403" s="95" t="str">
        <f>IF(VLOOKUP($A403,'FE - Flux 2 - UBL'!$A403:$T1278,20,FALSE)=0,"",VLOOKUP($A403,'FE - Flux 2 - UBL'!$A403:$T1278,20,FALSE))</f>
        <v/>
      </c>
    </row>
    <row r="404" spans="1:18" ht="36" customHeight="1">
      <c r="A404" s="206" t="s">
        <v>1764</v>
      </c>
      <c r="B404" s="91" t="str">
        <f>VLOOKUP(A404,'FE - Flux 2 - UBL'!A404:D1084,4,FALSE)</f>
        <v> 1..1</v>
      </c>
      <c r="C404" s="26"/>
      <c r="D404" s="34"/>
      <c r="E404" s="61"/>
      <c r="F404" s="111" t="s">
        <v>1765</v>
      </c>
      <c r="G404" s="291" t="s">
        <v>2167</v>
      </c>
      <c r="H404" s="292"/>
      <c r="I404" s="93" t="str">
        <f>IF(VLOOKUP($A404,'FE - Flux 2 - UBL'!$A404:$R1279,11,FALSE)=0,"",VLOOKUP($A404,'FE - Flux 2 - UBL'!$A404:$R1279,11,FALSE))</f>
        <v> TEXT</v>
      </c>
      <c r="J404" s="93">
        <f>IF(VLOOKUP($A404,'FE - Flux 2 - UBL'!$A404:$R1279,12,FALSE)=0,"",VLOOKUP($A404,'FE - Flux 2 - UBL'!$A404:$R1279,12,FALSE))</f>
        <v>100</v>
      </c>
      <c r="K404" s="91" t="str">
        <f>IF(VLOOKUP($A404,'FE - Flux 2 - UBL'!$A404:$R1279,13,FALSE)=0,"",VLOOKUP($A404,'FE - Flux 2 - UBL'!$A404:$R1279,13,FALSE))</f>
        <v/>
      </c>
      <c r="L404" s="93" t="str">
        <f>IF(VLOOKUP($A404,'FE - Flux 2 - UBL'!$A404:$R1279,14,FALSE)=0,"",VLOOKUP($A404,'FE - Flux 2 - UBL'!$A404:$R1279,14,FALSE))</f>
        <v/>
      </c>
      <c r="M404" s="108" t="str">
        <f>IF(VLOOKUP($A404,'FE - Flux 2 - UBL'!$A404:$R1279,15,FALSE)=0,"",VLOOKUP($A404,'FE - Flux 2 - UBL'!$A404:$R1279,15,FALSE))</f>
        <v> Name of the item's attribute or property.</v>
      </c>
      <c r="N404" s="92" t="str">
        <f>IF(VLOOKUP($A404,'FE - Flux 2 - UBL'!$A404:$R1279,16,FALSE)=0,"",VLOOKUP($A404,'FE - Flux 2 - UBL'!$A404:$R1279,16,FALSE))</f>
        <v> Example: Color.</v>
      </c>
      <c r="O404" s="91" t="str">
        <f>IF(VLOOKUP($A404,'FE - Flux 2 - UBL'!$A404:$T1279,17,FALSE)=0,"",VLOOKUP($A404,'FE - Flux 2 - UBL'!$A404:$T1279,17,FALSE))</f>
        <v/>
      </c>
      <c r="P404" s="91" t="str">
        <f>IF(VLOOKUP($A404,'FE - Flux 2 - UBL'!$A404:$T1279,18,FALSE)=0,"",VLOOKUP($A404,'FE - Flux 2 - UBL'!$A404:$T1279,18,FALSE))</f>
        <v/>
      </c>
      <c r="Q404" s="91" t="str">
        <f>IF(VLOOKUP($A404,'FE - Flux 2 - UBL'!$A404:$T1279,19,FALSE)=0,"",VLOOKUP($A404,'FE - Flux 2 - UBL'!$A404:$T1279,19,FALSE))</f>
        <v> BR-54</v>
      </c>
      <c r="R404" s="95" t="str">
        <f>IF(VLOOKUP($A404,'FE - Flux 2 - UBL'!$A404:$T1279,20,FALSE)=0,"",VLOOKUP($A404,'FE - Flux 2 - UBL'!$A404:$T1279,20,FALSE))</f>
        <v/>
      </c>
    </row>
    <row r="405" spans="1:18" ht="36" customHeight="1">
      <c r="A405" s="206" t="s">
        <v>1770</v>
      </c>
      <c r="B405" s="91" t="str">
        <f>VLOOKUP(A405,'FE - Flux 2 - UBL'!A405:D1085,4,FALSE)</f>
        <v> 1..1</v>
      </c>
      <c r="C405" s="50"/>
      <c r="D405" s="37"/>
      <c r="E405" s="60"/>
      <c r="F405" s="111" t="s">
        <v>1771</v>
      </c>
      <c r="G405" s="291" t="s">
        <v>2168</v>
      </c>
      <c r="H405" s="292"/>
      <c r="I405" s="93" t="str">
        <f>IF(VLOOKUP($A405,'FE - Flux 2 - UBL'!$A405:$R1280,11,FALSE)=0,"",VLOOKUP($A405,'FE - Flux 2 - UBL'!$A405:$R1280,11,FALSE))</f>
        <v> TEXT</v>
      </c>
      <c r="J405" s="93">
        <f>IF(VLOOKUP($A405,'FE - Flux 2 - UBL'!$A405:$R1280,12,FALSE)=0,"",VLOOKUP($A405,'FE - Flux 2 - UBL'!$A405:$R1280,12,FALSE))</f>
        <v>100</v>
      </c>
      <c r="K405" s="91" t="str">
        <f>IF(VLOOKUP($A405,'FE - Flux 2 - UBL'!$A405:$R1280,13,FALSE)=0,"",VLOOKUP($A405,'FE - Flux 2 - UBL'!$A405:$R1280,13,FALSE))</f>
        <v/>
      </c>
      <c r="L405" s="93" t="str">
        <f>IF(VLOOKUP($A405,'FE - Flux 2 - UBL'!$A405:$R1280,14,FALSE)=0,"",VLOOKUP($A405,'FE - Flux 2 - UBL'!$A405:$R1280,14,FALSE))</f>
        <v/>
      </c>
      <c r="M405" s="108" t="str">
        <f>IF(VLOOKUP($A405,'FE - Flux 2 - UBL'!$A405:$R1280,15,FALSE)=0,"",VLOOKUP($A405,'FE - Flux 2 - UBL'!$A405:$R1280,15,FALSE))</f>
        <v> Value of the item's attribute or property.</v>
      </c>
      <c r="N405" s="92" t="str">
        <f>IF(VLOOKUP($A405,'FE - Flux 2 - UBL'!$A405:$R1280,16,FALSE)=0,"",VLOOKUP($A405,'FE - Flux 2 - UBL'!$A405:$R1280,16,FALSE))</f>
        <v> Example: Red.</v>
      </c>
      <c r="O405" s="91" t="str">
        <f>IF(VLOOKUP($A405,'FE - Flux 2 - UBL'!$A405:$T1280,17,FALSE)=0,"",VLOOKUP($A405,'FE - Flux 2 - UBL'!$A405:$T1280,17,FALSE))</f>
        <v/>
      </c>
      <c r="P405" s="91" t="str">
        <f>IF(VLOOKUP($A405,'FE - Flux 2 - UBL'!$A405:$T1280,18,FALSE)=0,"",VLOOKUP($A405,'FE - Flux 2 - UBL'!$A405:$T1280,18,FALSE))</f>
        <v/>
      </c>
      <c r="Q405" s="91" t="str">
        <f>IF(VLOOKUP($A405,'FE - Flux 2 - UBL'!$A405:$T1280,19,FALSE)=0,"",VLOOKUP($A405,'FE - Flux 2 - UBL'!$A405:$T1280,19,FALSE))</f>
        <v> BR-54</v>
      </c>
      <c r="R405" s="95" t="str">
        <f>IF(VLOOKUP($A405,'FE - Flux 2 - UBL'!$A405:$T1280,20,FALSE)=0,"",VLOOKUP($A405,'FE - Flux 2 - UBL'!$A405:$T1280,20,FALSE))</f>
        <v/>
      </c>
    </row>
  </sheetData>
  <autoFilter ref="A4:R405" xr:uid="{00000000-0009-0000-0000-000004000000}">
    <filterColumn colId="2" showButton="0"/>
    <filterColumn colId="3" showButton="0"/>
    <filterColumn colId="4" showButton="0"/>
    <filterColumn colId="6" showButton="0"/>
  </autoFilter>
  <mergeCells count="530">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D24:F24"/>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E41:F41"/>
    <mergeCell ref="G41:H41"/>
    <mergeCell ref="G46:H46"/>
    <mergeCell ref="E47:F47"/>
    <mergeCell ref="G47:H47"/>
    <mergeCell ref="G48:H48"/>
    <mergeCell ref="D42:F42"/>
    <mergeCell ref="G42:H42"/>
    <mergeCell ref="G43:H43"/>
    <mergeCell ref="G44:H44"/>
    <mergeCell ref="G45:H45"/>
    <mergeCell ref="D44:F44"/>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E77:F77"/>
    <mergeCell ref="G77:H77"/>
    <mergeCell ref="D78:F78"/>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D95:F95"/>
    <mergeCell ref="G95:H95"/>
    <mergeCell ref="D96:F96"/>
    <mergeCell ref="G96:H96"/>
    <mergeCell ref="D97:F97"/>
    <mergeCell ref="G97:H97"/>
    <mergeCell ref="D98:F98"/>
    <mergeCell ref="G98:H98"/>
    <mergeCell ref="E99:F99"/>
    <mergeCell ref="G99:H99"/>
    <mergeCell ref="G100:H100"/>
    <mergeCell ref="E101:F101"/>
    <mergeCell ref="G101:H101"/>
    <mergeCell ref="G102:H102"/>
    <mergeCell ref="E103:F103"/>
    <mergeCell ref="G103:H103"/>
    <mergeCell ref="D104:F104"/>
    <mergeCell ref="G104:H104"/>
    <mergeCell ref="E105:F105"/>
    <mergeCell ref="G105:H105"/>
    <mergeCell ref="G106:H106"/>
    <mergeCell ref="E107:F107"/>
    <mergeCell ref="G107:H107"/>
    <mergeCell ref="E108:F108"/>
    <mergeCell ref="G108:H108"/>
    <mergeCell ref="E109:F109"/>
    <mergeCell ref="G109:H109"/>
    <mergeCell ref="E110:F110"/>
    <mergeCell ref="G110:H110"/>
    <mergeCell ref="E111:F111"/>
    <mergeCell ref="G111:H111"/>
    <mergeCell ref="E112:F112"/>
    <mergeCell ref="G112:H112"/>
    <mergeCell ref="E113:F113"/>
    <mergeCell ref="G113:H113"/>
    <mergeCell ref="G114:H114"/>
    <mergeCell ref="E115:F115"/>
    <mergeCell ref="G115:H115"/>
    <mergeCell ref="E116:F116"/>
    <mergeCell ref="G116:H116"/>
    <mergeCell ref="E117:F117"/>
    <mergeCell ref="G117:H117"/>
    <mergeCell ref="G118:H118"/>
    <mergeCell ref="G119:H119"/>
    <mergeCell ref="G120:H120"/>
    <mergeCell ref="G121:H121"/>
    <mergeCell ref="E122:F122"/>
    <mergeCell ref="G122:H122"/>
    <mergeCell ref="G123:H123"/>
    <mergeCell ref="E124:F124"/>
    <mergeCell ref="G124:H124"/>
    <mergeCell ref="D125:F125"/>
    <mergeCell ref="G125:H125"/>
    <mergeCell ref="E126:F126"/>
    <mergeCell ref="G126:H126"/>
    <mergeCell ref="G127:H127"/>
    <mergeCell ref="E128:F128"/>
    <mergeCell ref="G128:H128"/>
    <mergeCell ref="G129:H129"/>
    <mergeCell ref="E130:F130"/>
    <mergeCell ref="G130:H130"/>
    <mergeCell ref="E131:F131"/>
    <mergeCell ref="G131:H131"/>
    <mergeCell ref="E132:F132"/>
    <mergeCell ref="G132:H132"/>
    <mergeCell ref="E133:F133"/>
    <mergeCell ref="G133:H133"/>
    <mergeCell ref="E134:F134"/>
    <mergeCell ref="G134:H134"/>
    <mergeCell ref="G135:H135"/>
    <mergeCell ref="E136:F136"/>
    <mergeCell ref="G136:H136"/>
    <mergeCell ref="G137:H137"/>
    <mergeCell ref="E138:F138"/>
    <mergeCell ref="G138:H138"/>
    <mergeCell ref="E139:F139"/>
    <mergeCell ref="G139:H139"/>
    <mergeCell ref="E140:F140"/>
    <mergeCell ref="G140:H140"/>
    <mergeCell ref="G141:H141"/>
    <mergeCell ref="G142:H142"/>
    <mergeCell ref="G143:H143"/>
    <mergeCell ref="G144:H144"/>
    <mergeCell ref="G145:H145"/>
    <mergeCell ref="E146:F146"/>
    <mergeCell ref="G146:H146"/>
    <mergeCell ref="G147:H147"/>
    <mergeCell ref="E148:F148"/>
    <mergeCell ref="G148:H148"/>
    <mergeCell ref="G149:H149"/>
    <mergeCell ref="E150:F150"/>
    <mergeCell ref="G150:H150"/>
    <mergeCell ref="G151:H151"/>
    <mergeCell ref="E152:F152"/>
    <mergeCell ref="G152:H152"/>
    <mergeCell ref="G153:H153"/>
    <mergeCell ref="E154:F154"/>
    <mergeCell ref="G154:H154"/>
    <mergeCell ref="E155:F155"/>
    <mergeCell ref="G155:H155"/>
    <mergeCell ref="E156:F156"/>
    <mergeCell ref="G156:H156"/>
    <mergeCell ref="E157:F157"/>
    <mergeCell ref="G157:H157"/>
    <mergeCell ref="E158:F158"/>
    <mergeCell ref="G158:H158"/>
    <mergeCell ref="G159:H159"/>
    <mergeCell ref="E160:F160"/>
    <mergeCell ref="G160:H160"/>
    <mergeCell ref="G161:H161"/>
    <mergeCell ref="E162:F162"/>
    <mergeCell ref="G162:H162"/>
    <mergeCell ref="E163:F163"/>
    <mergeCell ref="G163:H163"/>
    <mergeCell ref="E164:F164"/>
    <mergeCell ref="G164:H164"/>
    <mergeCell ref="C165:F165"/>
    <mergeCell ref="G165:H165"/>
    <mergeCell ref="D166:F166"/>
    <mergeCell ref="G166:H166"/>
    <mergeCell ref="D167:F167"/>
    <mergeCell ref="G167:H167"/>
    <mergeCell ref="D168:F168"/>
    <mergeCell ref="G168:H168"/>
    <mergeCell ref="D169:F169"/>
    <mergeCell ref="G169:H169"/>
    <mergeCell ref="E170:F170"/>
    <mergeCell ref="G170:H170"/>
    <mergeCell ref="G171:H171"/>
    <mergeCell ref="E172:F172"/>
    <mergeCell ref="G172:H172"/>
    <mergeCell ref="G173:H173"/>
    <mergeCell ref="E174:F174"/>
    <mergeCell ref="G174:H174"/>
    <mergeCell ref="D175:F175"/>
    <mergeCell ref="G175:H175"/>
    <mergeCell ref="E176:F176"/>
    <mergeCell ref="G176:H176"/>
    <mergeCell ref="D177:F177"/>
    <mergeCell ref="G177:H177"/>
    <mergeCell ref="E178:F178"/>
    <mergeCell ref="G178:H178"/>
    <mergeCell ref="E179:F179"/>
    <mergeCell ref="G179:H179"/>
    <mergeCell ref="E180:F180"/>
    <mergeCell ref="G180:H180"/>
    <mergeCell ref="E181:F181"/>
    <mergeCell ref="G181:H181"/>
    <mergeCell ref="E182:F182"/>
    <mergeCell ref="G182:H182"/>
    <mergeCell ref="E183:F183"/>
    <mergeCell ref="G183:H183"/>
    <mergeCell ref="E184:F184"/>
    <mergeCell ref="G184:H184"/>
    <mergeCell ref="D185:F185"/>
    <mergeCell ref="G185:H185"/>
    <mergeCell ref="E186:F186"/>
    <mergeCell ref="G186:H186"/>
    <mergeCell ref="E187:F187"/>
    <mergeCell ref="G187:H187"/>
    <mergeCell ref="E188:F188"/>
    <mergeCell ref="G188:H188"/>
    <mergeCell ref="G189:H189"/>
    <mergeCell ref="D190:F190"/>
    <mergeCell ref="G190:H190"/>
    <mergeCell ref="D191:F191"/>
    <mergeCell ref="G191:H191"/>
    <mergeCell ref="D192:F192"/>
    <mergeCell ref="G192:H192"/>
    <mergeCell ref="D193:F193"/>
    <mergeCell ref="G193:H193"/>
    <mergeCell ref="E194:F194"/>
    <mergeCell ref="G194:H194"/>
    <mergeCell ref="D199:F199"/>
    <mergeCell ref="G199:H199"/>
    <mergeCell ref="E200:F200"/>
    <mergeCell ref="G200:H200"/>
    <mergeCell ref="D195:F195"/>
    <mergeCell ref="E196:F196"/>
    <mergeCell ref="D197:F197"/>
    <mergeCell ref="G195:H195"/>
    <mergeCell ref="G196:H196"/>
    <mergeCell ref="G197:H197"/>
    <mergeCell ref="G198:H198"/>
    <mergeCell ref="D201:F201"/>
    <mergeCell ref="G201:H201"/>
    <mergeCell ref="E202:F202"/>
    <mergeCell ref="G202:H202"/>
    <mergeCell ref="D203:F203"/>
    <mergeCell ref="G203:H203"/>
    <mergeCell ref="E204:F204"/>
    <mergeCell ref="G204:H204"/>
    <mergeCell ref="G205:H205"/>
    <mergeCell ref="E206:F206"/>
    <mergeCell ref="G206:H206"/>
    <mergeCell ref="E207:F207"/>
    <mergeCell ref="G207:H207"/>
    <mergeCell ref="E208:F208"/>
    <mergeCell ref="G208:H208"/>
    <mergeCell ref="E209:F209"/>
    <mergeCell ref="G209:H209"/>
    <mergeCell ref="E210:F210"/>
    <mergeCell ref="G210:H210"/>
    <mergeCell ref="E211:F211"/>
    <mergeCell ref="G211:H211"/>
    <mergeCell ref="E212:F212"/>
    <mergeCell ref="G212:H212"/>
    <mergeCell ref="G213:H213"/>
    <mergeCell ref="E214:F214"/>
    <mergeCell ref="G214:H214"/>
    <mergeCell ref="E215:F215"/>
    <mergeCell ref="G215:H215"/>
    <mergeCell ref="E216:F216"/>
    <mergeCell ref="G216:H216"/>
    <mergeCell ref="G217:H217"/>
    <mergeCell ref="D218:F218"/>
    <mergeCell ref="G218:H218"/>
    <mergeCell ref="D219:F219"/>
    <mergeCell ref="G219:H219"/>
    <mergeCell ref="D220:F220"/>
    <mergeCell ref="G220:H220"/>
    <mergeCell ref="D221:F221"/>
    <mergeCell ref="G221:H221"/>
    <mergeCell ref="E222:F222"/>
    <mergeCell ref="G222:H222"/>
    <mergeCell ref="D223:F223"/>
    <mergeCell ref="G223:H223"/>
    <mergeCell ref="E224:F224"/>
    <mergeCell ref="G224:H224"/>
    <mergeCell ref="D225:F225"/>
    <mergeCell ref="G225:H225"/>
    <mergeCell ref="E226:F226"/>
    <mergeCell ref="G226:H226"/>
    <mergeCell ref="D227:F227"/>
    <mergeCell ref="G227:H227"/>
    <mergeCell ref="E228:F228"/>
    <mergeCell ref="G228:H228"/>
    <mergeCell ref="D229:F229"/>
    <mergeCell ref="G229:H229"/>
    <mergeCell ref="E230:F230"/>
    <mergeCell ref="G230:H230"/>
    <mergeCell ref="E231:F231"/>
    <mergeCell ref="G231:H231"/>
    <mergeCell ref="E232:F232"/>
    <mergeCell ref="G232:H232"/>
    <mergeCell ref="E233:F233"/>
    <mergeCell ref="G233:H233"/>
    <mergeCell ref="E234:F234"/>
    <mergeCell ref="G234:H234"/>
    <mergeCell ref="E235:F235"/>
    <mergeCell ref="G235:H235"/>
    <mergeCell ref="E236:F236"/>
    <mergeCell ref="G236:H236"/>
    <mergeCell ref="D237:F237"/>
    <mergeCell ref="G237:H237"/>
    <mergeCell ref="E238:F238"/>
    <mergeCell ref="G238:H238"/>
    <mergeCell ref="E239:F239"/>
    <mergeCell ref="G239:H239"/>
    <mergeCell ref="E240:F240"/>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E323:F323"/>
    <mergeCell ref="G323:H323"/>
    <mergeCell ref="E324:F324"/>
    <mergeCell ref="G324:H324"/>
    <mergeCell ref="G325:H325"/>
    <mergeCell ref="G326:H326"/>
    <mergeCell ref="G327:H327"/>
    <mergeCell ref="D328:D329"/>
    <mergeCell ref="G328:H328"/>
    <mergeCell ref="G329:H329"/>
    <mergeCell ref="G330:H330"/>
    <mergeCell ref="G331:H331"/>
    <mergeCell ref="G332:H332"/>
    <mergeCell ref="G333:H333"/>
    <mergeCell ref="G334:H334"/>
    <mergeCell ref="G335:H335"/>
    <mergeCell ref="G336:H336"/>
    <mergeCell ref="G337:H337"/>
    <mergeCell ref="D338:F338"/>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76:H376"/>
    <mergeCell ref="G377:H377"/>
    <mergeCell ref="G378:H378"/>
    <mergeCell ref="G379:H379"/>
    <mergeCell ref="G380:H380"/>
    <mergeCell ref="G381:H381"/>
    <mergeCell ref="G382:H382"/>
    <mergeCell ref="G383:H383"/>
    <mergeCell ref="G366:H366"/>
    <mergeCell ref="G367:H367"/>
    <mergeCell ref="G368:H368"/>
    <mergeCell ref="G369:H369"/>
    <mergeCell ref="G370:H370"/>
    <mergeCell ref="G371:H371"/>
    <mergeCell ref="G372:H372"/>
    <mergeCell ref="G373:H373"/>
    <mergeCell ref="G374:H374"/>
    <mergeCell ref="D17:F17"/>
    <mergeCell ref="G402:H402"/>
    <mergeCell ref="G403:H403"/>
    <mergeCell ref="G404:H404"/>
    <mergeCell ref="G405:H405"/>
    <mergeCell ref="G393:H393"/>
    <mergeCell ref="G394:H394"/>
    <mergeCell ref="G395:H395"/>
    <mergeCell ref="G396:H396"/>
    <mergeCell ref="G397:H397"/>
    <mergeCell ref="G398:H398"/>
    <mergeCell ref="G399:H399"/>
    <mergeCell ref="G400:H400"/>
    <mergeCell ref="G401:H401"/>
    <mergeCell ref="G384:H384"/>
    <mergeCell ref="G385:H385"/>
    <mergeCell ref="G386:H386"/>
    <mergeCell ref="G387:H387"/>
    <mergeCell ref="G388:H388"/>
    <mergeCell ref="G389:H389"/>
    <mergeCell ref="G390:H390"/>
    <mergeCell ref="G391:H391"/>
    <mergeCell ref="G392:H392"/>
    <mergeCell ref="G375:H375"/>
  </mergeCells>
  <phoneticPr fontId="38" type="noConversion"/>
  <pageMargins left="0.7" right="0.7" top="0.75" bottom="0.75" header="0.3" footer="0.3"/>
  <pageSetup paperSize="9" firstPageNumber="214748364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94"/>
  <sheetViews>
    <sheetView topLeftCell="A28" zoomScale="10" zoomScaleNormal="10" workbookViewId="0">
      <selection activeCell="A70" sqref="A70:A72"/>
    </sheetView>
  </sheetViews>
  <sheetFormatPr baseColWidth="10" defaultColWidth="9.1796875" defaultRowHeight="14.5"/>
  <cols>
    <col min="1" max="1" width="19.453125" style="8" customWidth="1"/>
    <col min="2" max="2" width="11.54296875" style="8" customWidth="1"/>
    <col min="3" max="3" width="20.453125" customWidth="1"/>
    <col min="4" max="4" width="9.453125" style="9" customWidth="1"/>
    <col min="5" max="5" width="24" style="9" customWidth="1"/>
    <col min="6" max="6" width="36.54296875" style="9" customWidth="1"/>
    <col min="7" max="7" width="13" style="9" customWidth="1"/>
    <col min="8" max="8" width="79" style="10" customWidth="1"/>
    <col min="9" max="9" width="30.1796875" style="11" customWidth="1"/>
    <col min="10" max="10" width="10.453125" style="11" customWidth="1"/>
    <col min="11" max="11" width="23.453125" style="62" customWidth="1"/>
    <col min="12" max="12" width="51" style="12" customWidth="1"/>
    <col min="13" max="13" width="60.453125" style="12" customWidth="1"/>
    <col min="14" max="14" width="60.453125" style="65" customWidth="1"/>
    <col min="15" max="15" width="19.1796875" style="66" customWidth="1"/>
    <col min="16" max="16" width="16" style="66" customWidth="1"/>
    <col min="17" max="17" width="16" style="13" customWidth="1"/>
    <col min="18" max="18" width="45.453125" style="12" customWidth="1"/>
  </cols>
  <sheetData>
    <row r="1" spans="1:18" s="14" customFormat="1">
      <c r="A1" s="15"/>
      <c r="B1" s="15"/>
      <c r="C1" s="15"/>
      <c r="D1" s="15"/>
      <c r="E1" s="15"/>
      <c r="F1" s="16"/>
      <c r="G1" s="16"/>
      <c r="H1" s="16"/>
      <c r="I1" s="17"/>
      <c r="J1" s="17"/>
      <c r="K1" s="19"/>
      <c r="L1" s="19"/>
      <c r="M1" s="19"/>
      <c r="N1" s="67"/>
      <c r="O1" s="68"/>
      <c r="P1" s="68"/>
      <c r="Q1" s="18"/>
      <c r="R1" s="19"/>
    </row>
    <row r="2" spans="1:18" s="14" customFormat="1">
      <c r="A2" s="20"/>
      <c r="B2" s="20"/>
      <c r="D2" s="15"/>
      <c r="E2" s="15"/>
      <c r="G2" s="15"/>
      <c r="H2" s="16"/>
      <c r="I2" s="17"/>
      <c r="J2" s="21"/>
      <c r="K2" s="63"/>
      <c r="L2" s="19"/>
      <c r="M2" s="19"/>
      <c r="N2" s="67"/>
      <c r="O2" s="69"/>
      <c r="P2" s="68"/>
      <c r="Q2" s="18"/>
      <c r="R2" s="19"/>
    </row>
    <row r="3" spans="1:18" s="14" customFormat="1">
      <c r="A3" s="21"/>
      <c r="B3" s="21"/>
      <c r="D3" s="15"/>
      <c r="E3" s="15"/>
      <c r="F3" s="15"/>
      <c r="G3" s="15"/>
      <c r="H3" s="16"/>
      <c r="I3" s="17"/>
      <c r="J3" s="17"/>
      <c r="K3" s="63"/>
      <c r="L3" s="19"/>
      <c r="M3" s="19"/>
      <c r="N3" s="67"/>
      <c r="O3" s="68"/>
      <c r="P3" s="68"/>
      <c r="Q3" s="18"/>
      <c r="R3" s="19"/>
    </row>
    <row r="4" spans="1:18" ht="42">
      <c r="A4" s="87" t="s">
        <v>73</v>
      </c>
      <c r="B4" s="87" t="s">
        <v>74</v>
      </c>
      <c r="C4" s="280" t="s">
        <v>77</v>
      </c>
      <c r="D4" s="316"/>
      <c r="E4" s="316"/>
      <c r="F4" s="281"/>
      <c r="G4" s="280" t="s">
        <v>1775</v>
      </c>
      <c r="H4" s="281"/>
      <c r="I4" s="87" t="s">
        <v>79</v>
      </c>
      <c r="J4" s="87" t="s">
        <v>80</v>
      </c>
      <c r="K4" s="87" t="s">
        <v>81</v>
      </c>
      <c r="L4" s="87" t="s">
        <v>82</v>
      </c>
      <c r="M4" s="87" t="s">
        <v>83</v>
      </c>
      <c r="N4" s="87" t="s">
        <v>84</v>
      </c>
      <c r="O4" s="87" t="s">
        <v>85</v>
      </c>
      <c r="P4" s="87" t="s">
        <v>86</v>
      </c>
      <c r="Q4" s="87" t="s">
        <v>87</v>
      </c>
      <c r="R4" s="87" t="s">
        <v>88</v>
      </c>
    </row>
    <row r="5" spans="1:18">
      <c r="A5" s="196"/>
      <c r="B5" s="196"/>
      <c r="C5" s="196" t="s">
        <v>90</v>
      </c>
      <c r="D5" s="196" t="s">
        <v>91</v>
      </c>
      <c r="E5" s="197" t="s">
        <v>92</v>
      </c>
      <c r="F5" s="196" t="s">
        <v>93</v>
      </c>
      <c r="G5" s="280" t="s">
        <v>95</v>
      </c>
      <c r="H5" s="281"/>
      <c r="I5" s="233"/>
      <c r="J5" s="233"/>
      <c r="K5" s="234"/>
      <c r="L5" s="235"/>
      <c r="M5" s="236"/>
      <c r="N5" s="235"/>
      <c r="O5" s="232"/>
      <c r="P5" s="232"/>
      <c r="Q5" s="232"/>
      <c r="R5" s="236"/>
    </row>
    <row r="6" spans="1:18" ht="56">
      <c r="A6" s="89" t="s">
        <v>96</v>
      </c>
      <c r="B6" s="91" t="str">
        <f>IF(VLOOKUP($A6,'FE - Flux 2 - CII'!$A6:$R446,2,FALSE)=0,"",VLOOKUP($A6,'FE - Flux 2 - CII'!$A6:$R446,2,FALSE))</f>
        <v> 1..1</v>
      </c>
      <c r="C6" s="204" t="str">
        <f>IF(VLOOKUP($A6,'FE - Flux 2 - CII'!$A6:$R446,3,FALSE)=0,"",VLOOKUP($A6,'FE - Flux 2 - CII'!$A6:$R446,3,FALSE))</f>
        <v> Bill number</v>
      </c>
      <c r="D6" s="204"/>
      <c r="E6" s="204"/>
      <c r="F6" s="204"/>
      <c r="G6" s="317" t="str">
        <f>IF(VLOOKUP($A6,'FE - Flux 2 - CII'!$A6:$R446,7,FALSE)=0,"",VLOOKUP($A6,'FE - Flux 2 - CII'!$A6:$R446,7,FALSE))</f>
        <v> /rsm:CrossIndustryInvoice/rsm:ExchangedDocument/ram:ID</v>
      </c>
      <c r="H6" s="292"/>
      <c r="I6" s="93" t="str">
        <f>IF(VLOOKUP($A6,'FE - Flux 2 - CII'!$A6:$R446,9,FALSE)=0,"",VLOOKUP($A6,'FE - Flux 2 - CII'!$A6:$R446,9,FALSE))</f>
        <v> IDENTIFIER</v>
      </c>
      <c r="J6" s="93">
        <f>IF(VLOOKUP($A6,'FE - Flux 2 - CII'!$A6:$R446,10,FALSE)=0,"",VLOOKUP($A6,'FE - Flux 2 - CII'!$A6:$R446,10,FALSE))</f>
        <v>20</v>
      </c>
      <c r="K6" s="93" t="str">
        <f>IF(VLOOKUP($A6,'FE - Flux 2 - CII'!$A6:$R446,11,FALSE)=0,"",VLOOKUP($A6,'FE - Flux 2 - CII'!$A6:$R446,11,FALSE))</f>
        <v/>
      </c>
      <c r="L6" s="93" t="str">
        <f>IF(VLOOKUP($A6,'FE - Flux 2 - CII'!$A6:$R446,12,FALSE)=0,"",VLOOKUP($A6,'FE - Flux 2 - CII'!$A6:$R446,12,FALSE))</f>
        <v/>
      </c>
      <c r="M6" s="108" t="str">
        <f>IF(VLOOKUP($A6,'FE - Flux 2 - CII'!$A6:$R446,13,FALSE)=0,"",VLOOKUP($A6,'FE - Flux 2 - CII'!$A6:$R446,13,FALSE))</f>
        <v> Unique identification of the Invoice.</v>
      </c>
      <c r="N6" s="92" t="str">
        <f>IF(VLOOKUP($A6,'FE - Flux 2 - CII'!$A6:$R446,14,FALSE)=0,"",VLOOKUP($A6,'FE - Flux 2 - CII'!$A6:$R446,14,FALSE))</f>
        <v>Sequential number required in Article 226(2) of Directive 2006/112/EC [2], to uniquely identify the Invoice. It may be based on one or more series, which may include alphanumeric characters.</v>
      </c>
      <c r="O6" s="91" t="str">
        <f>IF(VLOOKUP($A6,'FE - Flux 2 - CII'!$A6:$R446,15,FALSE)=0,"",VLOOKUP($A6,'FE - Flux 2 - CII'!$A6:$R446,15,FALSE))</f>
        <v> G1.05 G1.06 G1.42 G6.08</v>
      </c>
      <c r="P6" s="91" t="str">
        <f>IF(VLOOKUP($A6,'FE - Flux 2 - CII'!$A6:$R446,16,FALSE)=0,"",VLOOKUP($A6,'FE - Flux 2 - CII'!$A6:$R446,16,FALSE))</f>
        <v/>
      </c>
      <c r="Q6" s="91" t="str">
        <f>IF(VLOOKUP($A6,'FE - Flux 2 - CII'!$A6:$R446,16,FALSE)=0,"",VLOOKUP($A6,'FE - Flux 2 - CII'!$A6:$R446,17,FALSE))</f>
        <v> BR-2</v>
      </c>
      <c r="R6" s="95" t="str">
        <f>IF(VLOOKUP($A6,'FE - Flux 2 - CII'!$A6:$R446,17,FALSE)=0,"",VLOOKUP($A6,'FE - Flux 2 - CII'!$A6:$R446,18,FALSE))</f>
        <v/>
      </c>
    </row>
    <row r="7" spans="1:18" ht="56">
      <c r="A7" s="89" t="s">
        <v>107</v>
      </c>
      <c r="B7" s="91" t="str">
        <f>IF(VLOOKUP($A7,'FE - Flux 2 - CII'!$A7:$R447,2,FALSE)=0,"",VLOOKUP($A7,'FE - Flux 2 - CII'!$A7:$R447,2,FALSE))</f>
        <v> 1..1</v>
      </c>
      <c r="C7" s="204" t="str">
        <f>IF(VLOOKUP($A7,'FE - Flux 2 - CII'!$A7:$R447,3,FALSE)=0,"",VLOOKUP($A7,'FE - Flux 2 - CII'!$A7:$R447,3,FALSE))</f>
        <v> Date of issue of initial invoice / amending invoice</v>
      </c>
      <c r="D7" s="204"/>
      <c r="E7" s="204"/>
      <c r="F7" s="204"/>
      <c r="G7" s="317" t="str">
        <f>IF(VLOOKUP($A7,'FE - Flux 2 - CII'!$A7:$R447,7,FALSE)=0,"",VLOOKUP($A7,'FE - Flux 2 - CII'!$A7:$R447,7,FALSE))</f>
        <v> /rsm:CrossIndustryInvoice/rsm:ExchangedDocument/ram:IssueDateTime/udt:DateTimeString</v>
      </c>
      <c r="H7" s="292"/>
      <c r="I7" s="93" t="str">
        <f>IF(VLOOKUP($A7,'FE - Flux 2 - CII'!$A7:$R447,9,FALSE)=0,"",VLOOKUP($A7,'FE - Flux 2 - CII'!$A7:$R447,9,FALSE))</f>
        <v> DATE</v>
      </c>
      <c r="J7" s="93" t="str">
        <f>IF(VLOOKUP($A7,'FE - Flux 2 - CII'!$A7:$R447,10,FALSE)=0,"",VLOOKUP($A7,'FE - Flux 2 - CII'!$A7:$R447,10,FALSE))</f>
        <v> ISO</v>
      </c>
      <c r="K7" s="93" t="str">
        <f>IF(VLOOKUP($A7,'FE - Flux 2 - CII'!$A7:$R447,11,FALSE)=0,"",VLOOKUP($A7,'FE - Flux 2 - CII'!$A7:$R447,11,FALSE))</f>
        <v> YYYY-MM-DD (UBL format) YYYYMMDD (CII format)</v>
      </c>
      <c r="L7" s="93" t="str">
        <f>IF(VLOOKUP($A7,'FE - Flux 2 - CII'!$A7:$R447,12,FALSE)=0,"",VLOOKUP($A7,'FE - Flux 2 - CII'!$A7:$R447,12,FALSE))</f>
        <v/>
      </c>
      <c r="M7" s="108" t="str">
        <f>IF(VLOOKUP($A7,'FE - Flux 2 - CII'!$A7:$R447,13,FALSE)=0,"",VLOOKUP($A7,'FE - Flux 2 - CII'!$A7:$R447,13,FALSE))</f>
        <v> Date on which the Invoice was issued.</v>
      </c>
      <c r="N7" s="92" t="str">
        <f>IF(VLOOKUP($A7,'FE - Flux 2 - CII'!$A7:$R447,14,FALSE)=0,"",VLOOKUP($A7,'FE - Flux 2 - CII'!$A7:$R447,14,FALSE))</f>
        <v/>
      </c>
      <c r="O7" s="91" t="str">
        <f>IF(VLOOKUP($A7,'FE - Flux 2 - CII'!$A7:$R447,15,FALSE)=0,"",VLOOKUP($A7,'FE - Flux 2 - CII'!$A7:$R447,15,FALSE))</f>
        <v> G1.07 G1.09 G1.36 G6.08</v>
      </c>
      <c r="P7" s="91" t="str">
        <f>IF(VLOOKUP($A7,'FE - Flux 2 - CII'!$A7:$R447,16,FALSE)=0,"",VLOOKUP($A7,'FE - Flux 2 - CII'!$A7:$R447,16,FALSE))</f>
        <v/>
      </c>
      <c r="Q7" s="91" t="str">
        <f>IF(VLOOKUP($A7,'FE - Flux 2 - CII'!$A7:$R447,16,FALSE)=0,"",VLOOKUP($A7,'FE - Flux 2 - CII'!$A7:$R447,17,FALSE))</f>
        <v> BR-3</v>
      </c>
      <c r="R7" s="95" t="str">
        <f>IF(VLOOKUP($A7,'FE - Flux 2 - CII'!$A7:$R447,17,FALSE)=0,"",VLOOKUP($A7,'FE - Flux 2 - CII'!$A7:$R447,18,FALSE))</f>
        <v/>
      </c>
    </row>
    <row r="8" spans="1:18" ht="70">
      <c r="A8" s="89" t="s">
        <v>117</v>
      </c>
      <c r="B8" s="91" t="str">
        <f>IF(VLOOKUP($A8,'FE - Flux 2 - CII'!$A8:$R448,2,FALSE)=0,"",VLOOKUP($A8,'FE - Flux 2 - CII'!$A8:$R448,2,FALSE))</f>
        <v> 1..1</v>
      </c>
      <c r="C8" s="204" t="str">
        <f>IF(VLOOKUP($A8,'FE - Flux 2 - CII'!$A8:$R448,3,FALSE)=0,"",VLOOKUP($A8,'FE - Flux 2 - CII'!$A8:$R448,3,FALSE))</f>
        <v> Invoice type code</v>
      </c>
      <c r="D8" s="204"/>
      <c r="E8" s="204"/>
      <c r="F8" s="204"/>
      <c r="G8" s="317" t="str">
        <f>IF(VLOOKUP($A8,'FE - Flux 2 - CII'!$A8:$R448,7,FALSE)=0,"",VLOOKUP($A8,'FE - Flux 2 - CII'!$A8:$R448,7,FALSE))</f>
        <v> /rsm:CrossIndustryInvoice/rsm:ExchangedDocument/ram:TypeCode</v>
      </c>
      <c r="H8" s="292"/>
      <c r="I8" s="93" t="str">
        <f>IF(VLOOKUP($A8,'FE - Flux 2 - CII'!$A8:$R448,9,FALSE)=0,"",VLOOKUP($A8,'FE - Flux 2 - CII'!$A8:$R448,9,FALSE))</f>
        <v> CODED</v>
      </c>
      <c r="J8" s="93">
        <f>IF(VLOOKUP($A8,'FE - Flux 2 - CII'!$A8:$R448,10,FALSE)=0,"",VLOOKUP($A8,'FE - Flux 2 - CII'!$A8:$R448,10,FALSE))</f>
        <v>3</v>
      </c>
      <c r="K8" s="93" t="str">
        <f>IF(VLOOKUP($A8,'FE - Flux 2 - CII'!$A8:$R448,11,FALSE)=0,"",VLOOKUP($A8,'FE - Flux 2 - CII'!$A8:$R448,11,FALSE))</f>
        <v> UNTDID 1001</v>
      </c>
      <c r="L8" s="93" t="str">
        <f>IF(VLOOKUP($A8,'FE - Flux 2 - CII'!$A8:$R448,12,FALSE)=0,"",VLOOKUP($A8,'FE - Flux 2 - CII'!$A8:$R448,12,FALSE))</f>
        <v/>
      </c>
      <c r="M8" s="108" t="str">
        <f>IF(VLOOKUP($A8,'FE - Flux 2 - CII'!$A8:$R448,13,FALSE)=0,"",VLOOKUP($A8,'FE - Flux 2 - CII'!$A8:$R448,13,FALSE))</f>
        <v> Code specifying the functional type of the Invoice.</v>
      </c>
      <c r="N8" s="92" t="str">
        <f>IF(VLOOKUP($A8,'FE - Flux 2 - CII'!$A8:$R448,14,FALSE)=0,"",VLOOKUP($A8,'FE - Flux 2 - CII'!$A8:$R448,14,FALSE))</f>
        <v>Commercial invoices and credit notes are defined according to entries from the UNTDID 1001 list [6]. Other entries in the UNTDID 1001 [6] list for specific invoices or credit notes may be used, if applicable.</v>
      </c>
      <c r="O8" s="91" t="str">
        <f>IF(VLOOKUP($A8,'FE - Flux 2 - CII'!$A8:$R448,15,FALSE)=0,"",VLOOKUP($A8,'FE - Flux 2 - CII'!$A8:$R448,15,FALSE))</f>
        <v> G1.01 G6.08</v>
      </c>
      <c r="P8" s="91" t="str">
        <f>IF(VLOOKUP($A8,'FE - Flux 2 - CII'!$A8:$R448,16,FALSE)=0,"",VLOOKUP($A8,'FE - Flux 2 - CII'!$A8:$R448,16,FALSE))</f>
        <v/>
      </c>
      <c r="Q8" s="91" t="str">
        <f>IF(VLOOKUP($A8,'FE - Flux 2 - CII'!$A8:$R448,16,FALSE)=0,"",VLOOKUP($A8,'FE - Flux 2 - CII'!$A8:$R448,17,FALSE))</f>
        <v> BR-4</v>
      </c>
      <c r="R8" s="95" t="str">
        <f>IF(VLOOKUP($A8,'FE - Flux 2 - CII'!$A8:$R448,17,FALSE)=0,"",VLOOKUP($A8,'FE - Flux 2 - CII'!$A8:$R448,18,FALSE))</f>
        <v/>
      </c>
    </row>
    <row r="9" spans="1:18" ht="112">
      <c r="A9" s="89" t="s">
        <v>126</v>
      </c>
      <c r="B9" s="91" t="str">
        <f>IF(VLOOKUP($A9,'FE - Flux 2 - CII'!$A9:$R449,2,FALSE)=0,"",VLOOKUP($A9,'FE - Flux 2 - CII'!$A9:$R449,2,FALSE))</f>
        <v> 1..1</v>
      </c>
      <c r="C9" s="204" t="str">
        <f>IF(VLOOKUP($A9,'FE - Flux 2 - CII'!$A9:$R449,3,FALSE)=0,"",VLOOKUP($A9,'FE - Flux 2 - CII'!$A9:$R449,3,FALSE))</f>
        <v> Invoice currency code</v>
      </c>
      <c r="D9" s="204"/>
      <c r="E9" s="204"/>
      <c r="F9" s="204"/>
      <c r="G9" s="317" t="str">
        <f>IF(VLOOKUP($A9,'FE - Flux 2 - CII'!$A9:$R449,7,FALSE)=0,"",VLOOKUP($A9,'FE - Flux 2 - CII'!$A9:$R449,7,FALSE))</f>
        <v> /rsm:CrossIndustryInvoice/rsm:SupplyChainTradeTransaction/ram:ApplicableHeaderTradeSettlement/ram:InvoiceCurrencyCode</v>
      </c>
      <c r="H9" s="292"/>
      <c r="I9" s="93" t="str">
        <f>IF(VLOOKUP($A9,'FE - Flux 2 - CII'!$A9:$R449,9,FALSE)=0,"",VLOOKUP($A9,'FE - Flux 2 - CII'!$A9:$R449,9,FALSE))</f>
        <v> CODED</v>
      </c>
      <c r="J9" s="93">
        <f>IF(VLOOKUP($A9,'FE - Flux 2 - CII'!$A9:$R449,10,FALSE)=0,"",VLOOKUP($A9,'FE - Flux 2 - CII'!$A9:$R449,10,FALSE))</f>
        <v>3</v>
      </c>
      <c r="K9" s="93" t="str">
        <f>IF(VLOOKUP($A9,'FE - Flux 2 - CII'!$A9:$R449,11,FALSE)=0,"",VLOOKUP($A9,'FE - Flux 2 - CII'!$A9:$R449,11,FALSE))</f>
        <v> ISO 4217</v>
      </c>
      <c r="L9" s="93" t="str">
        <f>IF(VLOOKUP($A9,'FE - Flux 2 - CII'!$A9:$R449,12,FALSE)=0,"",VLOOKUP($A9,'FE - Flux 2 - CII'!$A9:$R449,12,FALSE))</f>
        <v/>
      </c>
      <c r="M9" s="108" t="str">
        <f>IF(VLOOKUP($A9,'FE - Flux 2 - CII'!$A9:$R449,13,FALSE)=0,"",VLOOKUP($A9,'FE - Flux 2 - CII'!$A9:$R449,13,FALSE))</f>
        <v> Currency in which all Invoice amounts are expressed, except for the total VAT amount in the accounting currency.</v>
      </c>
      <c r="N9" s="92" t="str">
        <f>IF(VLOOKUP($A9,'FE - Flux 2 - CII'!$A9:$R449,14,FALSE)=0,"",VLOOKUP($A9,'FE - Flux 2 - CII'!$A9:$R449,14,FALSE))</f>
        <v>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v>
      </c>
      <c r="O9" s="91" t="str">
        <f>IF(VLOOKUP($A9,'FE - Flux 2 - CII'!$A9:$R449,15,FALSE)=0,"",VLOOKUP($A9,'FE - Flux 2 - CII'!$A9:$R449,15,FALSE))</f>
        <v> G1.10 G6.08</v>
      </c>
      <c r="P9" s="91" t="str">
        <f>IF(VLOOKUP($A9,'FE - Flux 2 - CII'!$A9:$R449,16,FALSE)=0,"",VLOOKUP($A9,'FE - Flux 2 - CII'!$A9:$R449,16,FALSE))</f>
        <v/>
      </c>
      <c r="Q9" s="91" t="str">
        <f>IF(VLOOKUP($A9,'FE - Flux 2 - CII'!$A9:$R449,16,FALSE)=0,"",VLOOKUP($A9,'FE - Flux 2 - CII'!$A9:$R449,17,FALSE))</f>
        <v> BR-5</v>
      </c>
      <c r="R9" s="95" t="str">
        <f>IF(VLOOKUP($A9,'FE - Flux 2 - CII'!$A9:$R449,17,FALSE)=0,"",VLOOKUP($A9,'FE - Flux 2 - CII'!$A9:$R449,18,FALSE))</f>
        <v/>
      </c>
    </row>
    <row r="10" spans="1:18" ht="140">
      <c r="A10" s="89" t="s">
        <v>149</v>
      </c>
      <c r="B10" s="91" t="str">
        <f>IF(VLOOKUP($A10,'FE - Flux 2 - CII'!$A11:$R451,2,FALSE)=0,"",VLOOKUP($A10,'FE - Flux 2 - CII'!$A11:$R451,2,FALSE))</f>
        <v> 0..1</v>
      </c>
      <c r="C10" s="204" t="str">
        <f>IF(VLOOKUP($A10,'FE - Flux 2 - CII'!$A11:$R451,3,FALSE)=0,"",VLOOKUP($A10,'FE - Flux 2 - CII'!$A11:$R451,3,FALSE))</f>
        <v> Value added tax due date code</v>
      </c>
      <c r="D10" s="204"/>
      <c r="E10" s="204"/>
      <c r="F10" s="204"/>
      <c r="G10" s="317" t="str">
        <f>IF(VLOOKUP($A10,'FE - Flux 2 - CII'!$A11:$R451,7,FALSE)=0,"",VLOOKUP($A10,'FE - Flux 2 - CII'!$A11:$R451,7,FALSE))</f>
        <v> /rsm:CrossIndustryInvoice/rsm:SupplyChainTradeTransaction/ram:ApplicableHeaderTradeSettlement/ram:ApplicableTradeTax/ram:DueDateTypeCode</v>
      </c>
      <c r="H10" s="292"/>
      <c r="I10" s="93" t="str">
        <f>IF(VLOOKUP($A10,'FE - Flux 2 - CII'!$A11:$R451,9,FALSE)=0,"",VLOOKUP($A10,'FE - Flux 2 - CII'!$A11:$R451,9,FALSE))</f>
        <v> CODED</v>
      </c>
      <c r="J10" s="93">
        <f>IF(VLOOKUP($A10,'FE - Flux 2 - CII'!$A11:$R451,10,FALSE)=0,"",VLOOKUP($A10,'FE - Flux 2 - CII'!$A11:$R451,10,FALSE))</f>
        <v>2</v>
      </c>
      <c r="K10" s="93" t="str">
        <f>IF(VLOOKUP($A10,'FE - Flux 2 - CII'!$A11:$R451,11,FALSE)=0,"",VLOOKUP($A10,'FE - Flux 2 - CII'!$A11:$R451,11,FALSE))</f>
        <v xml:space="preserve"> UBL: UNTDID 2005 CII: UNTDID 2475</v>
      </c>
      <c r="L10" s="93" t="str">
        <f>IF(VLOOKUP($A10,'FE - Flux 2 - CII'!$A11:$R451,12,FALSE)=0,"",VLOOKUP($A10,'FE - Flux 2 - CII'!$A11:$R451,12,FALSE))</f>
        <v> Field to specify the option for paying tax based on debits</v>
      </c>
      <c r="M10" s="108" t="str">
        <f>IF(VLOOKUP($A10,'FE - Flux 2 - CII'!$A11:$R451,13,FALSE)=0,"",VLOOKUP($A10,'FE - Flux 2 - CII'!$A11:$R451,13,FALSE))</f>
        <v> Code specifying the date on which VAT becomes chargeable for the Seller and the Buyer</v>
      </c>
      <c r="N10" s="92" t="str">
        <f>IF(VLOOKUP($A10,'FE - Flux 2 - CII'!$A11:$R451,14,FALSE)=0,"",VLOOKUP($A10,'FE - Flux 2 - CII'!$A11:$R451,14,FALSE))</f>
        <v>The code must be chosen from the following values taken from UNTDID 2005 or 2475 [6]: - Invoice date - Delivery date - Payment date The value added tax due date in code is used when the value added tax due date is not known at the time the invoice is sent. The use of the BT-8 is therefore exclusive to that of the BT-7 and vice versa.</v>
      </c>
      <c r="O10" s="91" t="str">
        <f>IF(VLOOKUP($A10,'FE - Flux 2 - CII'!$A11:$R451,15,FALSE)=0,"",VLOOKUP($A10,'FE - Flux 2 - CII'!$A11:$R451,15,FALSE))</f>
        <v> G1.43 G6.11</v>
      </c>
      <c r="P10" s="91" t="str">
        <f>IF(VLOOKUP($A10,'FE - Flux 2 - CII'!$A11:$R451,16,FALSE)=0,"",VLOOKUP($A10,'FE - Flux 2 - CII'!$A11:$R451,16,FALSE))</f>
        <v> S1.13 (only for CII and Factur-X)</v>
      </c>
      <c r="Q10" s="91" t="str">
        <f>IF(VLOOKUP($A10,'FE - Flux 2 - CII'!$A11:$R451,16,FALSE)=0,"",VLOOKUP($A10,'FE - Flux 2 - CII'!$A11:$R451,17,FALSE))</f>
        <v> BR-CO-3</v>
      </c>
      <c r="R10" s="95" t="str">
        <f>IF(VLOOKUP($A10,'FE - Flux 2 - CII'!$A11:$R451,17,FALSE)=0,"",VLOOKUP($A10,'FE - Flux 2 - CII'!$A11:$R451,18,FALSE))</f>
        <v/>
      </c>
    </row>
    <row r="11" spans="1:18" ht="70">
      <c r="A11" s="89" t="s">
        <v>158</v>
      </c>
      <c r="B11" s="91" t="str">
        <f>IF(VLOOKUP($A11,'FE - Flux 2 - CII'!$A12:$R452,2,FALSE)=0,"",VLOOKUP($A11,'FE - Flux 2 - CII'!$A12:$R452,2,FALSE))</f>
        <v> 0..1</v>
      </c>
      <c r="C11" s="204" t="str">
        <f>IF(VLOOKUP($A11,'FE - Flux 2 - CII'!$A12:$R452,3,FALSE)=0,"",VLOOKUP($A11,'FE - Flux 2 - CII'!$A12:$R452,3,FALSE))</f>
        <v> Due date</v>
      </c>
      <c r="D11" s="204"/>
      <c r="E11" s="204"/>
      <c r="F11" s="204"/>
      <c r="G11" s="317" t="str">
        <f>IF(VLOOKUP($A11,'FE - Flux 2 - CII'!$A12:$R452,7,FALSE)=0,"",VLOOKUP($A11,'FE - Flux 2 - CII'!$A12:$R452,7,FALSE))</f>
        <v> /rsm:CrossIndustryInvoice/rsm:SupplyChainTradeTransaction/ram:ApplicableHeaderTradeSettlement/ram:SpecifiedTradePaymentTerms/ram:DueDateDateTime/udt:DateTimeString</v>
      </c>
      <c r="H11" s="292"/>
      <c r="I11" s="93" t="str">
        <f>IF(VLOOKUP($A11,'FE - Flux 2 - CII'!$A12:$R452,9,FALSE)=0,"",VLOOKUP($A11,'FE - Flux 2 - CII'!$A12:$R452,9,FALSE))</f>
        <v> DATE</v>
      </c>
      <c r="J11" s="93" t="str">
        <f>IF(VLOOKUP($A11,'FE - Flux 2 - CII'!$A12:$R452,10,FALSE)=0,"",VLOOKUP($A11,'FE - Flux 2 - CII'!$A12:$R452,10,FALSE))</f>
        <v> ISO</v>
      </c>
      <c r="K11" s="93" t="str">
        <f>IF(VLOOKUP($A11,'FE - Flux 2 - CII'!$A12:$R452,11,FALSE)=0,"",VLOOKUP($A11,'FE - Flux 2 - CII'!$A12:$R452,11,FALSE))</f>
        <v> YYYY-MM-DD (UBL format) YYYYMMDD (CII format)</v>
      </c>
      <c r="L11" s="93" t="str">
        <f>IF(VLOOKUP($A11,'FE - Flux 2 - CII'!$A12:$R452,12,FALSE)=0,"",VLOOKUP($A11,'FE - Flux 2 - CII'!$A12:$R452,12,FALSE))</f>
        <v/>
      </c>
      <c r="M11" s="108" t="str">
        <f>IF(VLOOKUP($A11,'FE - Flux 2 - CII'!$A12:$R452,13,FALSE)=0,"",VLOOKUP($A11,'FE - Flux 2 - CII'!$A12:$R452,13,FALSE))</f>
        <v> Date payment is due.</v>
      </c>
      <c r="N11" s="92" t="str">
        <f>IF(VLOOKUP($A11,'FE - Flux 2 - CII'!$A12:$R452,14,FALSE)=0,"",VLOOKUP($A11,'FE - Flux 2 - CII'!$A12:$R452,14,FALSE))</f>
        <v>The due date is the date the net payment is due. For partial payments, this is the first net due date. Description for more complex payment terms is given in BT-20.</v>
      </c>
      <c r="O11" s="91" t="str">
        <f>IF(VLOOKUP($A11,'FE - Flux 2 - CII'!$A12:$R452,15,FALSE)=0,"",VLOOKUP($A11,'FE - Flux 2 - CII'!$A12:$R452,15,FALSE))</f>
        <v> G1.09 G1.36 P1.12 G1.18 G6.11</v>
      </c>
      <c r="P11" s="91" t="str">
        <f>IF(VLOOKUP($A11,'FE - Flux 2 - CII'!$A12:$R452,16,FALSE)=0,"",VLOOKUP($A11,'FE - Flux 2 - CII'!$A12:$R452,16,FALSE))</f>
        <v/>
      </c>
      <c r="Q11" s="91" t="str">
        <f>IF(VLOOKUP($A11,'FE - Flux 2 - CII'!$A12:$R452,16,FALSE)=0,"",VLOOKUP($A11,'FE - Flux 2 - CII'!$A12:$R452,17,FALSE))</f>
        <v> BR-CO-25</v>
      </c>
      <c r="R11" s="95" t="str">
        <f>IF(VLOOKUP($A11,'FE - Flux 2 - CII'!$A12:$R452,17,FALSE)=0,"",VLOOKUP($A11,'FE - Flux 2 - CII'!$A12:$R452,18,FALSE))</f>
        <v/>
      </c>
    </row>
    <row r="12" spans="1:18">
      <c r="A12" s="89" t="s">
        <v>227</v>
      </c>
      <c r="B12" s="91" t="str">
        <f>IF(VLOOKUP($A12,'FE - Flux 2 - CII'!$A13:$R453,2,FALSE)=0,"",VLOOKUP($A12,'FE - Flux 2 - CII'!$A13:$R453,2,FALSE))</f>
        <v> 0..n</v>
      </c>
      <c r="C12" s="23" t="str">
        <f>IF(VLOOKUP($A12,'FE - Flux 2 - CII'!$A13:$R453,3,FALSE)=0,"",VLOOKUP($A12,'FE - Flux 2 - CII'!$A13:$R453,3,FALSE))</f>
        <v> INVOICE NOTE</v>
      </c>
      <c r="D12" s="204" t="str">
        <f>IF(VLOOKUP($A12,'FE - Flux 2 - CII'!$A13:$R453,4,FALSE)=0,"",VLOOKUP($A12,'FE - Flux 2 - CII'!$A13:$R453,4,FALSE))</f>
        <v/>
      </c>
      <c r="E12" s="204" t="str">
        <f>IF(VLOOKUP($A12,'FE - Flux 2 - CII'!$A13:$R453,5,FALSE)=0,"",VLOOKUP($A12,'FE - Flux 2 - CII'!$A13:$R453,5,FALSE))</f>
        <v/>
      </c>
      <c r="F12" s="204" t="str">
        <f>IF(VLOOKUP($A12,'FE - Flux 2 - CII'!$A13:$R453,6,FALSE)=0,"",VLOOKUP($A12,'FE - Flux 2 - CII'!$A13:$R453,6,FALSE))</f>
        <v/>
      </c>
      <c r="G12" s="317" t="str">
        <f>IF(VLOOKUP($A12,'FE - Flux 2 - CII'!$A13:$R453,7,FALSE)=0,"",VLOOKUP($A12,'FE - Flux 2 - CII'!$A13:$R453,7,FALSE))</f>
        <v> /rsm:CrossIndustryInvoice/rsm:ExchangedDocument/ram:IncludedNote</v>
      </c>
      <c r="H12" s="292"/>
      <c r="I12" s="93" t="str">
        <f>IF(VLOOKUP($A12,'FE - Flux 2 - CII'!$A13:$R453,9,FALSE)=0,"",VLOOKUP($A12,'FE - Flux 2 - CII'!$A13:$R453,9,FALSE))</f>
        <v/>
      </c>
      <c r="J12" s="93" t="str">
        <f>IF(VLOOKUP($A12,'FE - Flux 2 - CII'!$A13:$R453,10,FALSE)=0,"",VLOOKUP($A12,'FE - Flux 2 - CII'!$A13:$R453,10,FALSE))</f>
        <v/>
      </c>
      <c r="K12" s="93" t="str">
        <f>IF(VLOOKUP($A12,'FE - Flux 2 - CII'!$A13:$R453,11,FALSE)=0,"",VLOOKUP($A12,'FE - Flux 2 - CII'!$A13:$R453,11,FALSE))</f>
        <v/>
      </c>
      <c r="L12" s="93" t="str">
        <f>IF(VLOOKUP($A12,'FE - Flux 2 - CII'!$A13:$R453,12,FALSE)=0,"",VLOOKUP($A12,'FE - Flux 2 - CII'!$A13:$R453,12,FALSE))</f>
        <v/>
      </c>
      <c r="M12" s="108" t="str">
        <f>IF(VLOOKUP($A12,'FE - Flux 2 - CII'!$A13:$R453,13,FALSE)=0,"",VLOOKUP($A12,'FE - Flux 2 - CII'!$A13:$R453,13,FALSE))</f>
        <v> A group of business terms providing relevant text notes in the invoice, associated with an indicator specifying the subject of the note.</v>
      </c>
      <c r="N12" s="92" t="str">
        <f>IF(VLOOKUP($A12,'FE - Flux 2 - CII'!$A13:$R453,14,FALSE)=0,"",VLOOKUP($A12,'FE - Flux 2 - CII'!$A13:$R453,14,FALSE))</f>
        <v/>
      </c>
      <c r="O12" s="91" t="str">
        <f>IF(VLOOKUP($A12,'FE - Flux 2 - CII'!$A13:$R453,15,FALSE)=0,"",VLOOKUP($A12,'FE - Flux 2 - CII'!$A13:$R453,15,FALSE))</f>
        <v> G6.11</v>
      </c>
      <c r="P12" s="91" t="str">
        <f>IF(VLOOKUP($A12,'FE - Flux 2 - CII'!$A13:$R453,16,FALSE)=0,"",VLOOKUP($A12,'FE - Flux 2 - CII'!$A13:$R453,16,FALSE))</f>
        <v/>
      </c>
      <c r="Q12" s="91" t="str">
        <f>IF(VLOOKUP($A12,'FE - Flux 2 - CII'!$A13:$R453,16,FALSE)=0,"",VLOOKUP($A12,'FE - Flux 2 - CII'!$A13:$R453,17,FALSE))</f>
        <v/>
      </c>
      <c r="R12" s="95" t="str">
        <f>IF(VLOOKUP($A12,'FE - Flux 2 - CII'!$A13:$R453,17,FALSE)=0,"",VLOOKUP($A12,'FE - Flux 2 - CII'!$A13:$R453,18,FALSE))</f>
        <v/>
      </c>
    </row>
    <row r="13" spans="1:18" ht="28">
      <c r="A13" s="97" t="s">
        <v>233</v>
      </c>
      <c r="B13" s="91" t="str">
        <f>IF(VLOOKUP($A13,'FE - Flux 2 - CII'!$A14:$R454,2,FALSE)=0,"",VLOOKUP($A13,'FE - Flux 2 - CII'!$A14:$R454,2,FALSE))</f>
        <v> 0..1</v>
      </c>
      <c r="C13" s="43" t="str">
        <f>IF(VLOOKUP($A13,'FE - Flux 2 - CII'!$A14:$R454,3,FALSE)=0,"",VLOOKUP($A13,'FE - Flux 2 - CII'!$A14:$R454,3,FALSE))</f>
        <v/>
      </c>
      <c r="D13" s="99" t="str">
        <f>IF(VLOOKUP($A13,'FE - Flux 2 - CII'!$A14:$R454,4,FALSE)=0,"",VLOOKUP($A13,'FE - Flux 2 - CII'!$A14:$R454,4,FALSE))</f>
        <v> Invoice note subject code</v>
      </c>
      <c r="E13" s="99"/>
      <c r="F13" s="134"/>
      <c r="G13" s="317" t="str">
        <f>IF(VLOOKUP($A13,'FE - Flux 2 - CII'!$A14:$R454,7,FALSE)=0,"",VLOOKUP($A13,'FE - Flux 2 - CII'!$A14:$R454,7,FALSE))</f>
        <v> /rsm:CrossIndustryInvoice/rsm:ExchangedDocument/ram:IncludedNote/ram:SubjectCode</v>
      </c>
      <c r="H13" s="292"/>
      <c r="I13" s="93" t="str">
        <f>IF(VLOOKUP($A13,'FE - Flux 2 - CII'!$A14:$R454,9,FALSE)=0,"",VLOOKUP($A13,'FE - Flux 2 - CII'!$A14:$R454,9,FALSE))</f>
        <v> CODED</v>
      </c>
      <c r="J13" s="93">
        <f>IF(VLOOKUP($A13,'FE - Flux 2 - CII'!$A14:$R454,10,FALSE)=0,"",VLOOKUP($A13,'FE - Flux 2 - CII'!$A14:$R454,10,FALSE))</f>
        <v>3</v>
      </c>
      <c r="K13" s="93" t="str">
        <f>IF(VLOOKUP($A13,'FE - Flux 2 - CII'!$A14:$R454,11,FALSE)=0,"",VLOOKUP($A13,'FE - Flux 2 - CII'!$A14:$R454,11,FALSE))</f>
        <v> UNTDID 4451</v>
      </c>
      <c r="L13" s="93" t="str">
        <f>IF(VLOOKUP($A13,'FE - Flux 2 - CII'!$A14:$R454,12,FALSE)=0,"",VLOOKUP($A13,'FE - Flux 2 - CII'!$A14:$R454,12,FALSE))</f>
        <v/>
      </c>
      <c r="M13" s="108" t="str">
        <f>IF(VLOOKUP($A13,'FE - Flux 2 - CII'!$A14:$R454,13,FALSE)=0,"",VLOOKUP($A13,'FE - Flux 2 - CII'!$A14:$R454,13,FALSE))</f>
        <v> Subject of the following text note. Only in UBL: enter ## at the start of the Line Note</v>
      </c>
      <c r="N13" s="92" t="str">
        <f>IF(VLOOKUP($A13,'FE - Flux 2 - CII'!$A14:$R454,14,FALSE)=0,"",VLOOKUP($A13,'FE - Flux 2 - CII'!$A14:$R454,14,FALSE))</f>
        <v>Must be chosen from the codes available in the UNTDID 4451 list [6].</v>
      </c>
      <c r="O13" s="91" t="str">
        <f>IF(VLOOKUP($A13,'FE - Flux 2 - CII'!$A14:$R454,15,FALSE)=0,"",VLOOKUP($A13,'FE - Flux 2 - CII'!$A14:$R454,15,FALSE))</f>
        <v> G1.52 G6.11</v>
      </c>
      <c r="P13" s="91" t="str">
        <f>IF(VLOOKUP($A13,'FE - Flux 2 - CII'!$A14:$R454,16,FALSE)=0,"",VLOOKUP($A13,'FE - Flux 2 - CII'!$A14:$R454,16,FALSE))</f>
        <v/>
      </c>
      <c r="Q13" s="91" t="str">
        <f>IF(VLOOKUP($A13,'FE - Flux 2 - CII'!$A14:$R454,16,FALSE)=0,"",VLOOKUP($A13,'FE - Flux 2 - CII'!$A14:$R454,17,FALSE))</f>
        <v/>
      </c>
      <c r="R13" s="95" t="str">
        <f>IF(VLOOKUP($A13,'FE - Flux 2 - CII'!$A14:$R454,17,FALSE)=0,"",VLOOKUP($A13,'FE - Flux 2 - CII'!$A14:$R454,18,FALSE))</f>
        <v/>
      </c>
    </row>
    <row r="14" spans="1:18">
      <c r="A14" s="97" t="s">
        <v>239</v>
      </c>
      <c r="B14" s="91" t="str">
        <f>IF(VLOOKUP($A14,'FE - Flux 2 - CII'!$A15:$R455,2,FALSE)=0,"",VLOOKUP($A14,'FE - Flux 2 - CII'!$A15:$R455,2,FALSE))</f>
        <v> 1..1</v>
      </c>
      <c r="C14" s="43" t="str">
        <f>IF(VLOOKUP($A14,'FE - Flux 2 - CII'!$A15:$R455,3,FALSE)=0,"",VLOOKUP($A14,'FE - Flux 2 - CII'!$A15:$R455,3,FALSE))</f>
        <v/>
      </c>
      <c r="D14" s="99" t="str">
        <f>IF(VLOOKUP($A14,'FE - Flux 2 - CII'!$A15:$R455,4,FALSE)=0,"",VLOOKUP($A14,'FE - Flux 2 - CII'!$A15:$R455,4,FALSE))</f>
        <v> Invoice note</v>
      </c>
      <c r="E14" s="99"/>
      <c r="F14" s="134"/>
      <c r="G14" s="317" t="str">
        <f>IF(VLOOKUP($A14,'FE - Flux 2 - CII'!$A15:$R455,7,FALSE)=0,"",VLOOKUP($A14,'FE - Flux 2 - CII'!$A15:$R455,7,FALSE))</f>
        <v> /rsm:CrossIndustryInvoice/rsm:ExchangedDocument/ram:IncludedNote/ram:Content</v>
      </c>
      <c r="H14" s="292"/>
      <c r="I14" s="93" t="str">
        <f>IF(VLOOKUP($A14,'FE - Flux 2 - CII'!$A15:$R455,9,FALSE)=0,"",VLOOKUP($A14,'FE - Flux 2 - CII'!$A15:$R455,9,FALSE))</f>
        <v> TEXT</v>
      </c>
      <c r="J14" s="93">
        <f>IF(VLOOKUP($A14,'FE - Flux 2 - CII'!$A15:$R455,10,FALSE)=0,"",VLOOKUP($A14,'FE - Flux 2 - CII'!$A15:$R455,10,FALSE))</f>
        <v>1024</v>
      </c>
      <c r="K14" s="93" t="str">
        <f>IF(VLOOKUP($A14,'FE - Flux 2 - CII'!$A15:$R455,11,FALSE)=0,"",VLOOKUP($A14,'FE - Flux 2 - CII'!$A15:$R455,11,FALSE))</f>
        <v/>
      </c>
      <c r="L14" s="93" t="str">
        <f>IF(VLOOKUP($A14,'FE - Flux 2 - CII'!$A15:$R455,12,FALSE)=0,"",VLOOKUP($A14,'FE - Flux 2 - CII'!$A15:$R455,12,FALSE))</f>
        <v/>
      </c>
      <c r="M14" s="108" t="str">
        <f>IF(VLOOKUP($A14,'FE - Flux 2 - CII'!$A15:$R455,13,FALSE)=0,"",VLOOKUP($A14,'FE - Flux 2 - CII'!$A15:$R455,13,FALSE))</f>
        <v> Comment providing unstructured information regarding the Invoice as a whole.</v>
      </c>
      <c r="N14" s="92" t="str">
        <f>IF(VLOOKUP($A14,'FE - Flux 2 - CII'!$A15:$R455,14,FALSE)=0,"",VLOOKUP($A14,'FE - Flux 2 - CII'!$A15:$R455,14,FALSE))</f>
        <v> Example: reason for a rectification.</v>
      </c>
      <c r="O14" s="91" t="str">
        <f>IF(VLOOKUP($A14,'FE - Flux 2 - CII'!$A15:$R455,15,FALSE)=0,"",VLOOKUP($A14,'FE - Flux 2 - CII'!$A15:$R455,15,FALSE))</f>
        <v> G6.11</v>
      </c>
      <c r="P14" s="91" t="str">
        <f>IF(VLOOKUP($A14,'FE - Flux 2 - CII'!$A15:$R455,16,FALSE)=0,"",VLOOKUP($A14,'FE - Flux 2 - CII'!$A15:$R455,16,FALSE))</f>
        <v/>
      </c>
      <c r="Q14" s="91" t="str">
        <f>IF(VLOOKUP($A14,'FE - Flux 2 - CII'!$A15:$R455,16,FALSE)=0,"",VLOOKUP($A14,'FE - Flux 2 - CII'!$A15:$R455,17,FALSE))</f>
        <v/>
      </c>
      <c r="R14" s="95" t="str">
        <f>IF(VLOOKUP($A14,'FE - Flux 2 - CII'!$A15:$R455,17,FALSE)=0,"",VLOOKUP($A14,'FE - Flux 2 - CII'!$A15:$R455,18,FALSE))</f>
        <v/>
      </c>
    </row>
    <row r="15" spans="1:18">
      <c r="A15" s="89" t="s">
        <v>243</v>
      </c>
      <c r="B15" s="91" t="str">
        <f>IF(VLOOKUP($A15,'FE - Flux 2 - CII'!$A16:$R456,2,FALSE)=0,"",VLOOKUP($A15,'FE - Flux 2 - CII'!$A16:$R456,2,FALSE))</f>
        <v> 1..1</v>
      </c>
      <c r="C15" s="27" t="str">
        <f>IF(VLOOKUP($A15,'FE - Flux 2 - CII'!$A16:$R456,3,FALSE)=0,"",VLOOKUP($A15,'FE - Flux 2 - CII'!$A16:$R456,3,FALSE))</f>
        <v> PROCESS CONTROL</v>
      </c>
      <c r="D15" s="204" t="str">
        <f>IF(VLOOKUP($A15,'FE - Flux 2 - CII'!$A16:$R456,4,FALSE)=0,"",VLOOKUP($A15,'FE - Flux 2 - CII'!$A16:$R456,4,FALSE))</f>
        <v/>
      </c>
      <c r="E15" s="204" t="str">
        <f>IF(VLOOKUP($A15,'FE - Flux 2 - CII'!$A16:$R456,5,FALSE)=0,"",VLOOKUP($A15,'FE - Flux 2 - CII'!$A16:$R456,5,FALSE))</f>
        <v/>
      </c>
      <c r="F15" s="204" t="str">
        <f>IF(VLOOKUP($A15,'FE - Flux 2 - CII'!$A16:$R456,6,FALSE)=0,"",VLOOKUP($A15,'FE - Flux 2 - CII'!$A16:$R456,6,FALSE))</f>
        <v/>
      </c>
      <c r="G15" s="317" t="str">
        <f>IF(VLOOKUP($A15,'FE - Flux 2 - CII'!$A16:$R456,7,FALSE)=0,"",VLOOKUP($A15,'FE - Flux 2 - CII'!$A16:$R456,7,FALSE))</f>
        <v> /rsm:CrossIndustryInvoice/rsm:ExchangedDocumentContext</v>
      </c>
      <c r="H15" s="292"/>
      <c r="I15" s="93" t="str">
        <f>IF(VLOOKUP($A15,'FE - Flux 2 - CII'!$A16:$R456,9,FALSE)=0,"",VLOOKUP($A15,'FE - Flux 2 - CII'!$A16:$R456,9,FALSE))</f>
        <v/>
      </c>
      <c r="J15" s="93" t="str">
        <f>IF(VLOOKUP($A15,'FE - Flux 2 - CII'!$A16:$R456,10,FALSE)=0,"",VLOOKUP($A15,'FE - Flux 2 - CII'!$A16:$R456,10,FALSE))</f>
        <v/>
      </c>
      <c r="K15" s="93" t="str">
        <f>IF(VLOOKUP($A15,'FE - Flux 2 - CII'!$A16:$R456,11,FALSE)=0,"",VLOOKUP($A15,'FE - Flux 2 - CII'!$A16:$R456,11,FALSE))</f>
        <v/>
      </c>
      <c r="L15" s="93" t="str">
        <f>IF(VLOOKUP($A15,'FE - Flux 2 - CII'!$A16:$R456,12,FALSE)=0,"",VLOOKUP($A15,'FE - Flux 2 - CII'!$A16:$R456,12,FALSE))</f>
        <v/>
      </c>
      <c r="M15" s="108" t="str">
        <f>IF(VLOOKUP($A15,'FE - Flux 2 - CII'!$A16:$R456,13,FALSE)=0,"",VLOOKUP($A15,'FE - Flux 2 - CII'!$A16:$R456,13,FALSE))</f>
        <v xml:space="preserve"> A group of business terms providing information about the business process and rules applicable to the Invoice document.</v>
      </c>
      <c r="N15" s="92" t="str">
        <f>IF(VLOOKUP($A15,'FE - Flux 2 - CII'!$A16:$R456,14,FALSE)=0,"",VLOOKUP($A15,'FE - Flux 2 - CII'!$A16:$R456,14,FALSE))</f>
        <v/>
      </c>
      <c r="O15" s="91" t="str">
        <f>IF(VLOOKUP($A15,'FE - Flux 2 - CII'!$A16:$R456,15,FALSE)=0,"",VLOOKUP($A15,'FE - Flux 2 - CII'!$A16:$R456,15,FALSE))</f>
        <v> G6.08</v>
      </c>
      <c r="P15" s="91" t="str">
        <f>IF(VLOOKUP($A15,'FE - Flux 2 - CII'!$A16:$R456,16,FALSE)=0,"",VLOOKUP($A15,'FE - Flux 2 - CII'!$A16:$R456,16,FALSE))</f>
        <v/>
      </c>
      <c r="Q15" s="91" t="str">
        <f>IF(VLOOKUP($A15,'FE - Flux 2 - CII'!$A16:$R456,16,FALSE)=0,"",VLOOKUP($A15,'FE - Flux 2 - CII'!$A16:$R456,17,FALSE))</f>
        <v/>
      </c>
      <c r="R15" s="95" t="str">
        <f>IF(VLOOKUP($A15,'FE - Flux 2 - CII'!$A16:$R456,17,FALSE)=0,"",VLOOKUP($A15,'FE - Flux 2 - CII'!$A16:$R456,18,FALSE))</f>
        <v/>
      </c>
    </row>
    <row r="16" spans="1:18" ht="56">
      <c r="A16" s="97" t="s">
        <v>247</v>
      </c>
      <c r="B16" s="91" t="str">
        <f>IF(VLOOKUP($A16,'FE - Flux 2 - CII'!$A17:$R457,2,FALSE)=0,"",VLOOKUP($A16,'FE - Flux 2 - CII'!$A17:$R457,2,FALSE))</f>
        <v> 0..1</v>
      </c>
      <c r="C16" s="43" t="str">
        <f>IF(VLOOKUP($A16,'FE - Flux 2 - CII'!$A18:$R457,3,FALSE)=0,"",VLOOKUP($A16,'FE - Flux 2 - CII'!$A18:$R457,3,FALSE))</f>
        <v/>
      </c>
      <c r="D16" s="99" t="str">
        <f>IF(VLOOKUP($A16,'FE - Flux 2 - CII'!$A18:$R457,4,FALSE)=0,"",VLOOKUP($A16,'FE - Flux 2 - CII'!$A18:$R457,4,FALSE))</f>
        <v> Business process type (billing framework)</v>
      </c>
      <c r="E16" s="99"/>
      <c r="F16" s="134"/>
      <c r="G16" s="317" t="str">
        <f>IF(VLOOKUP($A16,'FE - Flux 2 - CII'!$A17:$R457,7,FALSE)=0,"",VLOOKUP($A16,'FE - Flux 2 - CII'!$A17:$R457,7,FALSE))</f>
        <v> /rsm:CrossIndustryInvoice/rsm:ExchangedDocumentContext/ram:BusinessProcessSpecifiedDocumentContextParameter/ram:ID</v>
      </c>
      <c r="H16" s="292"/>
      <c r="I16" s="93" t="str">
        <f>IF(VLOOKUP($A16,'FE - Flux 2 - CII'!$A17:$R457,9,FALSE)=0,"",VLOOKUP($A16,'FE - Flux 2 - CII'!$A17:$R457,9,FALSE))</f>
        <v> TEXT</v>
      </c>
      <c r="J16" s="93">
        <f>IF(VLOOKUP($A16,'FE - Flux 2 - CII'!$A17:$R457,10,FALSE)=0,"",VLOOKUP($A16,'FE - Flux 2 - CII'!$A17:$R457,10,FALSE))</f>
        <v>3</v>
      </c>
      <c r="K16" s="93" t="str">
        <f>IF(VLOOKUP($A16,'FE - Flux 2 - CII'!$A17:$R457,11,FALSE)=0,"",VLOOKUP($A16,'FE - Flux 2 - CII'!$A17:$R457,11,FALSE))</f>
        <v/>
      </c>
      <c r="L16" s="93" t="str">
        <f>IF(VLOOKUP($A16,'FE - Flux 2 - CII'!$A17:$R457,12,FALSE)=0,"",VLOOKUP($A16,'FE - Flux 2 - CII'!$A17:$R457,12,FALSE))</f>
        <v/>
      </c>
      <c r="M16" s="108" t="str">
        <f>IF(VLOOKUP($A16,'FE - Flux 2 - CII'!$A17:$R457,13,FALSE)=0,"",VLOOKUP($A16,'FE - Flux 2 - CII'!$A17:$R457,13,FALSE))</f>
        <v>Identifies the business process context in which the operation takes place. Allows the Buyer to process the Invoice appropriately.</v>
      </c>
      <c r="N16" s="92" t="str">
        <f>IF(VLOOKUP($A16,'FE - Flux 2 - CII'!$A17:$R457,14,FALSE)=0,"",VLOOKUP($A16,'FE - Flux 2 - CII'!$A17:$R457,14,FALSE))</f>
        <v> Billing framework to be provided by the seller</v>
      </c>
      <c r="O16" s="91" t="str">
        <f>IF(VLOOKUP($A16,'FE - Flux 2 - CII'!$A17:$R457,15,FALSE)=0,"",VLOOKUP($A16,'FE - Flux 2 - CII'!$A17:$R457,15,FALSE))</f>
        <v> G1.02 G1.33 G1.60 G6.08</v>
      </c>
      <c r="P16" s="91" t="str">
        <f>IF(VLOOKUP($A16,'FE - Flux 2 - CII'!$A17:$R457,16,FALSE)=0,"",VLOOKUP($A16,'FE - Flux 2 - CII'!$A17:$R457,16,FALSE))</f>
        <v/>
      </c>
      <c r="Q16" s="91" t="str">
        <f>IF(VLOOKUP($A16,'FE - Flux 2 - CII'!$A17:$R457,16,FALSE)=0,"",VLOOKUP($A16,'FE - Flux 2 - CII'!$A17:$R457,17,FALSE))</f>
        <v/>
      </c>
      <c r="R16" s="95" t="str">
        <f>IF(VLOOKUP($A16,'FE - Flux 2 - CII'!$A17:$R457,17,FALSE)=0,"",VLOOKUP($A16,'FE - Flux 2 - CII'!$A17:$R457,18,FALSE))</f>
        <v/>
      </c>
    </row>
    <row r="17" spans="1:18" ht="42">
      <c r="A17" s="97" t="s">
        <v>253</v>
      </c>
      <c r="B17" s="91" t="str">
        <f>IF(VLOOKUP($A17,'FE - Flux 2 - CII'!$A18:$R458,2,FALSE)=0,"",VLOOKUP($A17,'FE - Flux 2 - CII'!$A18:$R458,2,FALSE))</f>
        <v> 1..1</v>
      </c>
      <c r="C17" s="28" t="str">
        <f>IF(VLOOKUP($A17,'FE - Flux 2 - CII'!$A19:$R458,3,FALSE)=0,"",VLOOKUP($A17,'FE - Flux 2 - CII'!$A19:$R458,3,FALSE))</f>
        <v/>
      </c>
      <c r="D17" s="99" t="str">
        <f>IF(VLOOKUP($A17,'FE - Flux 2 - CII'!$A19:$R458,4,FALSE)=0,"",VLOOKUP($A17,'FE - Flux 2 - CII'!$A19:$R458,4,FALSE))</f>
        <v> Profile type (e-invoicing, e-reporting, invoice etc.)</v>
      </c>
      <c r="E17" s="133" t="str">
        <f>IF(VLOOKUP($A17,'FE - Flux 2 - CII'!$A19:$R458,5,FALSE)=0,"",VLOOKUP($A17,'FE - Flux 2 - CII'!$A19:$R458,5,FALSE))</f>
        <v/>
      </c>
      <c r="F17" s="133" t="str">
        <f>IF(VLOOKUP($A17,'FE - Flux 2 - CII'!$A19:$R458,6,FALSE)=0,"",VLOOKUP($A17,'FE - Flux 2 - CII'!$A19:$R458,6,FALSE))</f>
        <v/>
      </c>
      <c r="G17" s="317" t="str">
        <f>IF(VLOOKUP($A17,'FE - Flux 2 - CII'!$A18:$R458,7,FALSE)=0,"",VLOOKUP($A17,'FE - Flux 2 - CII'!$A18:$R458,7,FALSE))</f>
        <v> /rsm:CrossIndustryInvoice/rsm:ExchangedDocumentContext/ram:GuidelineSpecifiedDocumentContextParameter/ram:ID</v>
      </c>
      <c r="H17" s="292"/>
      <c r="I17" s="93" t="str">
        <f>IF(VLOOKUP($A17,'FE - Flux 2 - CII'!$A18:$R458,9,FALSE)=0,"",VLOOKUP($A17,'FE - Flux 2 - CII'!$A18:$R458,9,FALSE))</f>
        <v> IDENTIFIER</v>
      </c>
      <c r="J17" s="93">
        <f>IF(VLOOKUP($A17,'FE - Flux 2 - CII'!$A18:$R458,10,FALSE)=0,"",VLOOKUP($A17,'FE - Flux 2 - CII'!$A18:$R458,10,FALSE))</f>
        <v>255</v>
      </c>
      <c r="K17" s="93" t="str">
        <f>IF(VLOOKUP($A17,'FE - Flux 2 - CII'!$A18:$R458,11,FALSE)=0,"",VLOOKUP($A17,'FE - Flux 2 - CII'!$A18:$R458,11,FALSE))</f>
        <v/>
      </c>
      <c r="L17" s="93" t="str">
        <f>IF(VLOOKUP($A17,'FE - Flux 2 - CII'!$A18:$R458,12,FALSE)=0,"",VLOOKUP($A17,'FE - Flux 2 - CII'!$A18:$R458,12,FALSE))</f>
        <v/>
      </c>
      <c r="M17" s="108" t="str">
        <f>IF(VLOOKUP($A17,'FE - Flux 2 - CII'!$A18:$R458,13,FALSE)=0,"",VLOOKUP($A17,'FE - Flux 2 - CII'!$A18:$R458,13,FALSE))</f>
        <v> Identification of the specification containing all the rules regarding semantic content, cardinalities, and operational rules to which the data contained in the document instance conforms.</v>
      </c>
      <c r="N17" s="92" t="str">
        <f>IF(VLOOKUP($A17,'FE - Flux 2 - CII'!$A18:$R458,14,FALSE)=0,"",VLOOKUP($A17,'FE - Flux 2 - CII'!$A18:$R458,14,FALSE))</f>
        <v> It identifies the European billing standard as well as any extensions applied. The identification may include the version of the specification.</v>
      </c>
      <c r="O17" s="91" t="str">
        <f>IF(VLOOKUP($A17,'FE - Flux 2 - CII'!$A18:$R458,15,FALSE)=0,"",VLOOKUP($A17,'FE - Flux 2 - CII'!$A18:$R458,15,FALSE))</f>
        <v> G6.08</v>
      </c>
      <c r="P17" s="91" t="str">
        <f>IF(VLOOKUP($A17,'FE - Flux 2 - CII'!$A18:$R458,16,FALSE)=0,"",VLOOKUP($A17,'FE - Flux 2 - CII'!$A18:$R458,16,FALSE))</f>
        <v> S1.06</v>
      </c>
      <c r="Q17" s="91" t="str">
        <f>IF(VLOOKUP($A17,'FE - Flux 2 - CII'!$A18:$R458,16,FALSE)=0,"",VLOOKUP($A17,'FE - Flux 2 - CII'!$A18:$R458,17,FALSE))</f>
        <v> BR-1</v>
      </c>
      <c r="R17" s="95" t="str">
        <f>IF(VLOOKUP($A17,'FE - Flux 2 - CII'!$A18:$R458,17,FALSE)=0,"",VLOOKUP($A17,'FE - Flux 2 - CII'!$A18:$R458,18,FALSE))</f>
        <v/>
      </c>
    </row>
    <row r="18" spans="1:18" ht="84">
      <c r="A18" s="89" t="s">
        <v>260</v>
      </c>
      <c r="B18" s="91" t="str">
        <f>IF(VLOOKUP($A18,'FE - Flux 2 - CII'!$A19:$R459,2,FALSE)=0,"",VLOOKUP($A18,'FE - Flux 2 - CII'!$A19:$R459,2,FALSE))</f>
        <v> 0..n</v>
      </c>
      <c r="C18" s="27" t="str">
        <f>IF(VLOOKUP($A18,'FE - Flux 2 - CII'!$A20:$R459,3,FALSE)=0,"",VLOOKUP($A18,'FE - Flux 2 - CII'!$A20:$R459,3,FALSE))</f>
        <v> REFERENCE TO A PREVIOUS INVOICE</v>
      </c>
      <c r="D18" s="204"/>
      <c r="E18" s="204"/>
      <c r="F18" s="204"/>
      <c r="G18" s="317" t="str">
        <f>IF(VLOOKUP($A18,'FE - Flux 2 - CII'!$A19:$R459,7,FALSE)=0,"",VLOOKUP($A18,'FE - Flux 2 - CII'!$A19:$R459,7,FALSE))</f>
        <v>/rsm:CrossIndustryInvoice/rsm:SupplyChainTradeTransaction/ram:ApplicableHeaderTradeSettlement/ram:InvoiceReferencedDocument</v>
      </c>
      <c r="H18" s="292"/>
      <c r="I18" s="93" t="str">
        <f>IF(VLOOKUP($A18,'FE - Flux 2 - CII'!$A19:$R459,9,FALSE)=0,"",VLOOKUP($A18,'FE - Flux 2 - CII'!$A19:$R459,9,FALSE))</f>
        <v/>
      </c>
      <c r="J18" s="93" t="str">
        <f>IF(VLOOKUP($A18,'FE - Flux 2 - CII'!$A19:$R459,10,FALSE)=0,"",VLOOKUP($A18,'FE - Flux 2 - CII'!$A19:$R459,10,FALSE))</f>
        <v/>
      </c>
      <c r="K18" s="93" t="str">
        <f>IF(VLOOKUP($A18,'FE - Flux 2 - CII'!$A19:$R459,11,FALSE)=0,"",VLOOKUP($A18,'FE - Flux 2 - CII'!$A19:$R459,11,FALSE))</f>
        <v/>
      </c>
      <c r="L18" s="93" t="str">
        <f>IF(VLOOKUP($A18,'FE - Flux 2 - CII'!$A19:$R459,12,FALSE)=0,"",VLOOKUP($A18,'FE - Flux 2 - CII'!$A19:$R459,12,FALSE))</f>
        <v/>
      </c>
      <c r="M18" s="108" t="str">
        <f>IF(VLOOKUP($A18,'FE - Flux 2 - CII'!$A19:$R459,13,FALSE)=0,"",VLOOKUP($A18,'FE - Flux 2 - CII'!$A19:$R459,13,FALSE))</f>
        <v> Group of business terms providing information on a previous Invoice which must be rectified or the subject of a credit note.</v>
      </c>
      <c r="N18" s="92" t="str">
        <f>IF(VLOOKUP($A18,'FE - Flux 2 - CII'!$A19:$R459,14,FALSE)=0,"",VLOOKUP($A18,'FE - Flux 2 - CII'!$A19:$R459,14,FALSE))</f>
        <v> To be used in the following cases: - correction of a previous invoice - final invoice referring to previous partial invoices - final invoice referring to previous pre-payment invoices</v>
      </c>
      <c r="O18" s="91" t="str">
        <f>IF(VLOOKUP($A18,'FE - Flux 2 - CII'!$A19:$R459,15,FALSE)=0,"",VLOOKUP($A18,'FE - Flux 2 - CII'!$A19:$R459,15,FALSE))</f>
        <v> G1.31</v>
      </c>
      <c r="P18" s="91" t="str">
        <f>IF(VLOOKUP($A18,'FE - Flux 2 - CII'!$A19:$R459,16,FALSE)=0,"",VLOOKUP($A18,'FE - Flux 2 - CII'!$A19:$R459,16,FALSE))</f>
        <v/>
      </c>
      <c r="Q18" s="91" t="str">
        <f>IF(VLOOKUP($A18,'FE - Flux 2 - CII'!$A19:$R459,16,FALSE)=0,"",VLOOKUP($A18,'FE - Flux 2 - CII'!$A19:$R459,17,FALSE))</f>
        <v/>
      </c>
      <c r="R18" s="95" t="str">
        <f>IF(VLOOKUP($A18,'FE - Flux 2 - CII'!$A19:$R459,17,FALSE)=0,"",VLOOKUP($A18,'FE - Flux 2 - CII'!$A19:$R459,18,FALSE))</f>
        <v/>
      </c>
    </row>
    <row r="19" spans="1:18" ht="42">
      <c r="A19" s="97" t="s">
        <v>266</v>
      </c>
      <c r="B19" s="91" t="str">
        <f>IF(VLOOKUP($A19,'FE - Flux 2 - CII'!$A20:$R460,2,FALSE)=0,"",VLOOKUP($A19,'FE - Flux 2 - CII'!$A20:$R460,2,FALSE))</f>
        <v> 1..1</v>
      </c>
      <c r="C19" s="43"/>
      <c r="D19" s="282" t="str">
        <f>IF(VLOOKUP($A19,'FE - Flux 2 - CII'!$A21:$R460,4,FALSE)=0,"",VLOOKUP($A19,'FE - Flux 2 - CII'!$A21:$R460,4,FALSE))</f>
        <v> Reference to a previous invoice</v>
      </c>
      <c r="E19" s="283"/>
      <c r="F19" s="283"/>
      <c r="G19" s="317" t="str">
        <f>IF(VLOOKUP($A19,'FE - Flux 2 - CII'!$A20:$R460,7,FALSE)=0,"",VLOOKUP($A19,'FE - Flux 2 - CII'!$A20:$R460,7,FALSE))</f>
        <v> /rsm:CrossIndustryInvoice/rsm:SupplyChainTradeTransaction/ram:ApplicableHeaderTradeSettlement/ram:InvoiceReferencedDocument/ram:IssuerAssignedID</v>
      </c>
      <c r="H19" s="292"/>
      <c r="I19" s="93" t="str">
        <f>IF(VLOOKUP($A19,'FE - Flux 2 - CII'!$A20:$R460,9,FALSE)=0,"",VLOOKUP($A19,'FE - Flux 2 - CII'!$A20:$R460,9,FALSE))</f>
        <v> DOCUMENT REFERENCE</v>
      </c>
      <c r="J19" s="93">
        <f>IF(VLOOKUP($A19,'FE - Flux 2 - CII'!$A20:$R460,10,FALSE)=0,"",VLOOKUP($A19,'FE - Flux 2 - CII'!$A20:$R460,10,FALSE))</f>
        <v>20</v>
      </c>
      <c r="K19" s="93" t="str">
        <f>IF(VLOOKUP($A19,'FE - Flux 2 - CII'!$A20:$R460,11,FALSE)=0,"",VLOOKUP($A19,'FE - Flux 2 - CII'!$A20:$R460,11,FALSE))</f>
        <v/>
      </c>
      <c r="L19" s="93" t="str">
        <f>IF(VLOOKUP($A19,'FE - Flux 2 - CII'!$A20:$R460,12,FALSE)=0,"",VLOOKUP($A19,'FE - Flux 2 - CII'!$A20:$R460,12,FALSE))</f>
        <v/>
      </c>
      <c r="M19" s="108" t="str">
        <f>IF(VLOOKUP($A19,'FE - Flux 2 - CII'!$A20:$R460,13,FALSE)=0,"",VLOOKUP($A19,'FE - Flux 2 - CII'!$A20:$R460,13,FALSE))</f>
        <v> Identification of an Invoice previously sent by the Seller.</v>
      </c>
      <c r="N19" s="92" t="str">
        <f>IF(VLOOKUP($A19,'FE - Flux 2 - CII'!$A20:$R460,14,FALSE)=0,"",VLOOKUP($A19,'FE - Flux 2 - CII'!$A20:$R460,14,FALSE))</f>
        <v/>
      </c>
      <c r="O19" s="91" t="str">
        <f>IF(VLOOKUP($A19,'FE - Flux 2 - CII'!$A20:$R460,15,FALSE)=0,"",VLOOKUP($A19,'FE - Flux 2 - CII'!$A20:$R460,15,FALSE))</f>
        <v> G1.05 G1.06 G6.11</v>
      </c>
      <c r="P19" s="91" t="str">
        <f>IF(VLOOKUP($A19,'FE - Flux 2 - CII'!$A20:$R460,16,FALSE)=0,"",VLOOKUP($A19,'FE - Flux 2 - CII'!$A20:$R460,16,FALSE))</f>
        <v/>
      </c>
      <c r="Q19" s="91" t="str">
        <f>IF(VLOOKUP($A19,'FE - Flux 2 - CII'!$A20:$R460,16,FALSE)=0,"",VLOOKUP($A19,'FE - Flux 2 - CII'!$A20:$R460,17,FALSE))</f>
        <v> BR-55</v>
      </c>
      <c r="R19" s="95" t="str">
        <f>IF(VLOOKUP($A19,'FE - Flux 2 - CII'!$A20:$R460,17,FALSE)=0,"",VLOOKUP($A19,'FE - Flux 2 - CII'!$A20:$R460,18,FALSE))</f>
        <v/>
      </c>
    </row>
    <row r="20" spans="1:18" ht="42">
      <c r="A20" s="97" t="s">
        <v>272</v>
      </c>
      <c r="B20" s="91" t="str">
        <f>IF(VLOOKUP($A20,'FE - Flux 2 - CII'!$A21:$R461,2,FALSE)=0,"",VLOOKUP($A20,'FE - Flux 2 - CII'!$A21:$R461,2,FALSE))</f>
        <v> 0..1</v>
      </c>
      <c r="C20" s="64"/>
      <c r="D20" s="282" t="str">
        <f>IF(VLOOKUP($A20,'FE - Flux 2 - CII'!$A22:$R461,4,FALSE)=0,"",VLOOKUP($A20,'FE - Flux 2 - CII'!$A22:$R461,4,FALSE))</f>
        <v>Previous invoice issue date</v>
      </c>
      <c r="E20" s="283"/>
      <c r="F20" s="283"/>
      <c r="G20" s="317" t="str">
        <f>IF(VLOOKUP($A20,'FE - Flux 2 - CII'!$A21:$R461,7,FALSE)=0,"",VLOOKUP($A20,'FE - Flux 2 - CII'!$A21:$R461,7,FALSE))</f>
        <v> /rsm:CrossIndustryInvoice/rsm:SupplyChainTradeTransaction/ram:ApplicableHeaderTradeSettlement/ram:InvoiceReferencedDocument/ram:FormattedIssueDateTime/qdt:DateTimeString</v>
      </c>
      <c r="H20" s="292"/>
      <c r="I20" s="93" t="str">
        <f>IF(VLOOKUP($A20,'FE - Flux 2 - CII'!$A21:$R461,9,FALSE)=0,"",VLOOKUP($A20,'FE - Flux 2 - CII'!$A21:$R461,9,FALSE))</f>
        <v> DATE</v>
      </c>
      <c r="J20" s="93" t="str">
        <f>IF(VLOOKUP($A20,'FE - Flux 2 - CII'!$A21:$R461,10,FALSE)=0,"",VLOOKUP($A20,'FE - Flux 2 - CII'!$A21:$R461,10,FALSE))</f>
        <v> ISO</v>
      </c>
      <c r="K20" s="93" t="str">
        <f>IF(VLOOKUP($A20,'FE - Flux 2 - CII'!$A21:$R461,11,FALSE)=0,"",VLOOKUP($A20,'FE - Flux 2 - CII'!$A21:$R461,11,FALSE))</f>
        <v> YYYY-MM-DD (UBL format) YYYYMMDD (CII format)</v>
      </c>
      <c r="L20" s="93" t="str">
        <f>IF(VLOOKUP($A20,'FE - Flux 2 - CII'!$A21:$R461,12,FALSE)=0,"",VLOOKUP($A20,'FE - Flux 2 - CII'!$A21:$R461,12,FALSE))</f>
        <v/>
      </c>
      <c r="M20" s="108" t="str">
        <f>IF(VLOOKUP($A20,'FE - Flux 2 - CII'!$A21:$R461,13,FALSE)=0,"",VLOOKUP($A20,'FE - Flux 2 - CII'!$A21:$R461,13,FALSE))</f>
        <v> Date on which the previous Invoice was issued.</v>
      </c>
      <c r="N20" s="92" t="str">
        <f>IF(VLOOKUP($A20,'FE - Flux 2 - CII'!$A21:$R461,14,FALSE)=0,"",VLOOKUP($A20,'FE - Flux 2 - CII'!$A21:$R461,14,FALSE))</f>
        <v> The Prior Invoice Issue Date must be provided if the Prior Invoice ID is not unique.</v>
      </c>
      <c r="O20" s="91" t="str">
        <f>IF(VLOOKUP($A20,'FE - Flux 2 - CII'!$A21:$R461,15,FALSE)=0,"",VLOOKUP($A20,'FE - Flux 2 - CII'!$A21:$R461,15,FALSE))</f>
        <v> G1.09 G1.36 G6.12</v>
      </c>
      <c r="P20" s="91" t="str">
        <f>IF(VLOOKUP($A20,'FE - Flux 2 - CII'!$A21:$R461,16,FALSE)=0,"",VLOOKUP($A20,'FE - Flux 2 - CII'!$A21:$R461,16,FALSE))</f>
        <v/>
      </c>
      <c r="Q20" s="91" t="str">
        <f>IF(VLOOKUP($A20,'FE - Flux 2 - CII'!$A21:$R461,16,FALSE)=0,"",VLOOKUP($A20,'FE - Flux 2 - CII'!$A21:$R461,17,FALSE))</f>
        <v/>
      </c>
      <c r="R20" s="95" t="str">
        <f>IF(VLOOKUP($A20,'FE - Flux 2 - CII'!$A21:$R461,17,FALSE)=0,"",VLOOKUP($A20,'FE - Flux 2 - CII'!$A21:$R461,18,FALSE))</f>
        <v/>
      </c>
    </row>
    <row r="21" spans="1:18" ht="30" customHeight="1">
      <c r="A21" s="89" t="s">
        <v>283</v>
      </c>
      <c r="B21" s="91" t="str">
        <f>IF(VLOOKUP($A21,'FE - Flux 2 - CII'!$A22:$R462,2,FALSE)=0,"",VLOOKUP($A21,'FE - Flux 2 - CII'!$A22:$R462,2,FALSE))</f>
        <v> 1..1</v>
      </c>
      <c r="C21" s="23" t="str">
        <f>IF(VLOOKUP($A21,'FE - Flux 2 - CII'!$A23:$R462,3,FALSE)=0,"",VLOOKUP($A21,'FE - Flux 2 - CII'!$A23:$R462,3,FALSE))</f>
        <v> SELLER</v>
      </c>
      <c r="D21" s="204" t="str">
        <f>IF(VLOOKUP($A21,'FE - Flux 2 - CII'!$A23:$R462,4,FALSE)=0,"",VLOOKUP($A21,'FE - Flux 2 - CII'!$A23:$R462,4,FALSE))</f>
        <v/>
      </c>
      <c r="E21" s="204" t="str">
        <f>IF(VLOOKUP($A21,'FE - Flux 2 - CII'!$A23:$R462,5,FALSE)=0,"",VLOOKUP($A21,'FE - Flux 2 - CII'!$A23:$R462,5,FALSE))</f>
        <v/>
      </c>
      <c r="F21" s="204" t="str">
        <f>IF(VLOOKUP($A21,'FE - Flux 2 - CII'!$A23:$R462,6,FALSE)=0,"",VLOOKUP($A21,'FE - Flux 2 - CII'!$A23:$R462,6,FALSE))</f>
        <v/>
      </c>
      <c r="G21" s="317" t="str">
        <f>IF(VLOOKUP($A21,'FE - Flux 2 - CII'!$A22:$R462,7,FALSE)=0,"",VLOOKUP($A21,'FE - Flux 2 - CII'!$A22:$R462,7,FALSE))</f>
        <v> /rsm:CrossIndustryInvoice/rsm:SupplyChainTradeTransaction/ram:ApplicableHeaderTradeAgreement/ram:SellerTradeParty</v>
      </c>
      <c r="H21" s="292"/>
      <c r="I21" s="93" t="str">
        <f>IF(VLOOKUP($A21,'FE - Flux 2 - CII'!$A22:$R462,9,FALSE)=0,"",VLOOKUP($A21,'FE - Flux 2 - CII'!$A22:$R462,9,FALSE))</f>
        <v/>
      </c>
      <c r="J21" s="93" t="str">
        <f>IF(VLOOKUP($A21,'FE - Flux 2 - CII'!$A22:$R462,10,FALSE)=0,"",VLOOKUP($A21,'FE - Flux 2 - CII'!$A22:$R462,10,FALSE))</f>
        <v/>
      </c>
      <c r="K21" s="93" t="str">
        <f>IF(VLOOKUP($A21,'FE - Flux 2 - CII'!$A22:$R462,11,FALSE)=0,"",VLOOKUP($A21,'FE - Flux 2 - CII'!$A22:$R462,11,FALSE))</f>
        <v/>
      </c>
      <c r="L21" s="93" t="str">
        <f>IF(VLOOKUP($A21,'FE - Flux 2 - CII'!$A22:$R462,12,FALSE)=0,"",VLOOKUP($A21,'FE - Flux 2 - CII'!$A22:$R462,12,FALSE))</f>
        <v/>
      </c>
      <c r="M21" s="108" t="str">
        <f>IF(VLOOKUP($A21,'FE - Flux 2 - CII'!$A22:$R462,13,FALSE)=0,"",VLOOKUP($A21,'FE - Flux 2 - CII'!$A22:$R462,13,FALSE))</f>
        <v> Group of business terms providing information about the Seller.</v>
      </c>
      <c r="N21" s="92" t="str">
        <f>IF(VLOOKUP($A21,'FE - Flux 2 - CII'!$A22:$R462,14,FALSE)=0,"",VLOOKUP($A21,'FE - Flux 2 - CII'!$A22:$R462,14,FALSE))</f>
        <v/>
      </c>
      <c r="O21" s="91" t="str">
        <f>IF(VLOOKUP($A21,'FE - Flux 2 - CII'!$A22:$R462,15,FALSE)=0,"",VLOOKUP($A21,'FE - Flux 2 - CII'!$A22:$R462,15,FALSE))</f>
        <v> G6.08 G1.76</v>
      </c>
      <c r="P21" s="91" t="str">
        <f>IF(VLOOKUP($A21,'FE - Flux 2 - CII'!$A22:$R462,16,FALSE)=0,"",VLOOKUP($A21,'FE - Flux 2 - CII'!$A22:$R462,16,FALSE))</f>
        <v/>
      </c>
      <c r="Q21" s="91" t="str">
        <f>IF(VLOOKUP($A21,'FE - Flux 2 - CII'!$A22:$R462,16,FALSE)=0,"",VLOOKUP($A21,'FE - Flux 2 - CII'!$A22:$R462,17,FALSE))</f>
        <v/>
      </c>
      <c r="R21" s="95" t="str">
        <f>IF(VLOOKUP($A21,'FE - Flux 2 - CII'!$A22:$R462,17,FALSE)=0,"",VLOOKUP($A21,'FE - Flux 2 - CII'!$A22:$R462,18,FALSE))</f>
        <v/>
      </c>
    </row>
    <row r="22" spans="1:18" ht="37.5" customHeight="1">
      <c r="A22" s="97" t="s">
        <v>298</v>
      </c>
      <c r="B22" s="91" t="str">
        <f>IF(VLOOKUP($A22,'FE - Flux 2 - CII'!$A23:$R463,2,FALSE)=0,"",VLOOKUP($A22,'FE - Flux 2 - CII'!$A23:$R463,2,FALSE))</f>
        <v> 0..n</v>
      </c>
      <c r="C22" s="28" t="str">
        <f>IF(VLOOKUP($A22,'FE - Flux 2 - CII'!$A24:$R463,3,FALSE)=0,"",VLOOKUP($A22,'FE - Flux 2 - CII'!$A24:$R463,3,FALSE))</f>
        <v/>
      </c>
      <c r="D22" s="30" t="str">
        <f>IF(VLOOKUP($A22,'FE - Flux 2 - CII'!$A24:$R463,4,FALSE)=0,"",VLOOKUP($A22,'FE - Flux 2 - CII'!$A24:$R463,4,FALSE))</f>
        <v> Additional identifier</v>
      </c>
      <c r="E22" s="133"/>
      <c r="F22" s="134"/>
      <c r="G22" s="317" t="str">
        <f>IF(VLOOKUP($A22,'FE - Flux 2 - CII'!$A23:$R463,7,FALSE)=0,"",VLOOKUP($A22,'FE - Flux 2 - CII'!$A23:$R463,7,FALSE))</f>
        <v>/rsm:CrossIndustryInvoice/rsm:SupplyChainTradeTransaction/ram:ApplicableHeaderTradeAgreement/ram:SellerTradeParty/ram:GlobalID</v>
      </c>
      <c r="H22" s="292"/>
      <c r="I22" s="93" t="str">
        <f>IF(VLOOKUP($A22,'FE - Flux 2 - CII'!$A23:$R463,9,FALSE)=0,"",VLOOKUP($A22,'FE - Flux 2 - CII'!$A23:$R463,9,FALSE))</f>
        <v> IDENTIFIER</v>
      </c>
      <c r="J22" s="93">
        <f>IF(VLOOKUP($A22,'FE - Flux 2 - CII'!$A23:$R463,10,FALSE)=0,"",VLOOKUP($A22,'FE - Flux 2 - CII'!$A23:$R463,10,FALSE))</f>
        <v>100</v>
      </c>
      <c r="K22" s="93" t="str">
        <f>IF(VLOOKUP($A22,'FE - Flux 2 - CII'!$A23:$R463,11,FALSE)=0,"",VLOOKUP($A22,'FE - Flux 2 - CII'!$A23:$R463,11,FALSE))</f>
        <v/>
      </c>
      <c r="L22" s="93" t="str">
        <f>IF(VLOOKUP($A22,'FE - Flux 2 - CII'!$A23:$R463,12,FALSE)=0,"",VLOOKUP($A22,'FE - Flux 2 - CII'!$A23:$R463,12,FALSE))</f>
        <v> This field is only used to enter the SIREN of a single taxable person. No SIREN for the AU in OCR</v>
      </c>
      <c r="M22" s="108" t="str">
        <f>IF(VLOOKUP($A22,'FE - Flux 2 - CII'!$A23:$R463,13,FALSE)=0,"",VLOOKUP($A22,'FE - Flux 2 - CII'!$A23:$R463,13,FALSE))</f>
        <v> Seller Identification</v>
      </c>
      <c r="N22" s="92" t="str">
        <f>IF(VLOOKUP($A22,'FE - Flux 2 - CII'!$A23:$R463,14,FALSE)=0,"",VLOOKUP($A22,'FE - Flux 2 - CII'!$A23:$R463,14,FALSE))</f>
        <v> 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22" s="91" t="str">
        <f>IF(VLOOKUP($A22,'FE - Flux 2 - CII'!$A23:$R463,15,FALSE)=0,"",VLOOKUP($A22,'FE - Flux 2 - CII'!$A23:$R463,15,FALSE))</f>
        <v> G1.76 G1.13</v>
      </c>
      <c r="P22" s="91" t="str">
        <f>IF(VLOOKUP($A22,'FE - Flux 2 - CII'!$A23:$R463,16,FALSE)=0,"",VLOOKUP($A22,'FE - Flux 2 - CII'!$A23:$R463,16,FALSE))</f>
        <v/>
      </c>
      <c r="Q22" s="91" t="str">
        <f>IF(VLOOKUP($A22,'FE - Flux 2 - CII'!$A23:$R463,16,FALSE)=0,"",VLOOKUP($A22,'FE - Flux 2 - CII'!$A23:$R463,17,FALSE))</f>
        <v> BR-CO-26</v>
      </c>
      <c r="R22" s="95" t="str">
        <f>IF(VLOOKUP($A22,'FE - Flux 2 - CII'!$A23:$R463,17,FALSE)=0,"",VLOOKUP($A22,'FE - Flux 2 - CII'!$A23:$R463,18,FALSE))</f>
        <v/>
      </c>
    </row>
    <row r="23" spans="1:18" ht="40" customHeight="1">
      <c r="A23" s="97" t="s">
        <v>306</v>
      </c>
      <c r="B23" s="91" t="str">
        <f>IF(VLOOKUP($A23,'FE - Flux 2 - CII'!$A24:$R464,2,FALSE)=0,"",VLOOKUP($A23,'FE - Flux 2 - CII'!$A24:$R464,2,FALSE))</f>
        <v> 1..1</v>
      </c>
      <c r="C23" s="28" t="str">
        <f>IF(VLOOKUP($A23,'FE - Flux 2 - CII'!$A25:$R464,3,FALSE)=0,"",VLOOKUP($A23,'FE - Flux 2 - CII'!$A25:$R464,3,FALSE))</f>
        <v/>
      </c>
      <c r="D23" s="30" t="str">
        <f>IF(VLOOKUP($A23,'FE - Flux 2 - CII'!$A25:$R464,4,FALSE)=0,"",VLOOKUP($A23,'FE - Flux 2 - CII'!$A25:$R464,4,FALSE))</f>
        <v/>
      </c>
      <c r="E23" s="285" t="str">
        <f>IF(VLOOKUP($A23,'FE - Flux 2 - CII'!$A23:$R462,5,FALSE)=0,"",VLOOKUP($A23,'FE - Flux 2 - CII'!$A23:$R462,5,FALSE))</f>
        <v> Schema ID</v>
      </c>
      <c r="F23" s="286"/>
      <c r="G23" s="317" t="str">
        <f>IF(VLOOKUP($A23,'FE - Flux 2 - CII'!$A24:$R464,7,FALSE)=0,"",VLOOKUP($A23,'FE - Flux 2 - CII'!$A24:$R464,7,FALSE))</f>
        <v> /rsm:CrossIndustryInvoice/rsm:SupplyChainTradeTransaction/ram:ApplicableHeaderTradeAgreement/ram:SellerTradeParty/ram:GlobalID/@schemeID</v>
      </c>
      <c r="H23" s="292"/>
      <c r="I23" s="93" t="str">
        <f>IF(VLOOKUP($A23,'FE - Flux 2 - CII'!$A24:$R464,9,FALSE)=0,"",VLOOKUP($A23,'FE - Flux 2 - CII'!$A24:$R464,9,FALSE))</f>
        <v> IDENTIFIER</v>
      </c>
      <c r="J23" s="93">
        <f>IF(VLOOKUP($A23,'FE - Flux 2 - CII'!$A24:$R464,10,FALSE)=0,"",VLOOKUP($A23,'FE - Flux 2 - CII'!$A24:$R464,10,FALSE))</f>
        <v>4</v>
      </c>
      <c r="K23" s="93" t="str">
        <f>IF(VLOOKUP($A23,'FE - Flux 2 - CII'!$A24:$R464,11,FALSE)=0,"",VLOOKUP($A23,'FE - Flux 2 - CII'!$A24:$R464,11,FALSE))</f>
        <v> ISO6523 (ICD)</v>
      </c>
      <c r="L23" s="93" t="str">
        <f>IF(VLOOKUP($A23,'FE - Flux 2 - CII'!$A24:$R464,12,FALSE)=0,"",VLOOKUP($A23,'FE - Flux 2 - CII'!$A24:$R464,12,FALSE))</f>
        <v>Value = XXXX (value being created) for the SIREN of a single taxable person. If this field is used, it can only contain one value: the SIREN of the single taxable person.</v>
      </c>
      <c r="M23" s="108" t="str">
        <f>IF(VLOOKUP($A23,'FE - Flux 2 - CII'!$A24:$R464,13,FALSE)=0,"",VLOOKUP($A23,'FE - Flux 2 - CII'!$A24:$R464,13,FALSE))</f>
        <v> Seller ID schema identifier.</v>
      </c>
      <c r="N23" s="92" t="str">
        <f>IF(VLOOKUP($A23,'FE - Flux 2 - CII'!$A24:$R464,14,FALSE)=0,"",VLOOKUP($A23,'FE - Flux 2 - CII'!$A24:$R464,14,FALSE))</f>
        <v/>
      </c>
      <c r="O23" s="91" t="str">
        <f>IF(VLOOKUP($A23,'FE - Flux 2 - CII'!$A24:$R464,15,FALSE)=0,"",VLOOKUP($A23,'FE - Flux 2 - CII'!$A24:$R464,15,FALSE))</f>
        <v/>
      </c>
      <c r="P23" s="91" t="str">
        <f>IF(VLOOKUP($A23,'FE - Flux 2 - CII'!$A24:$R464,16,FALSE)=0,"",VLOOKUP($A23,'FE - Flux 2 - CII'!$A24:$R464,16,FALSE))</f>
        <v/>
      </c>
      <c r="Q23" s="91" t="str">
        <f>IF(VLOOKUP($A23,'FE - Flux 2 - CII'!$A24:$R464,16,FALSE)=0,"",VLOOKUP($A23,'FE - Flux 2 - CII'!$A24:$R464,17,FALSE))</f>
        <v/>
      </c>
      <c r="R23" s="95" t="str">
        <f>IF(VLOOKUP($A23,'FE - Flux 2 - CII'!$A24:$R464,17,FALSE)=0,"",VLOOKUP($A23,'FE - Flux 2 - CII'!$A24:$R464,18,FALSE))</f>
        <v/>
      </c>
    </row>
    <row r="24" spans="1:18" ht="42">
      <c r="A24" s="97" t="s">
        <v>330</v>
      </c>
      <c r="B24" s="91" t="str">
        <f>IF(VLOOKUP($A24,'FE - Flux 2 - CII'!$A27:$R467,2,FALSE)=0,"",VLOOKUP($A24,'FE - Flux 2 - CII'!$A27:$R467,2,FALSE))</f>
        <v> 0..1</v>
      </c>
      <c r="C24" s="28" t="str">
        <f>IF(VLOOKUP($A24,'FE - Flux 2 - CII'!$A28:$R467,3,FALSE)=0,"",VLOOKUP($A24,'FE - Flux 2 - CII'!$A28:$R467,3,FALSE))</f>
        <v/>
      </c>
      <c r="D24" s="137" t="str">
        <f>IF(VLOOKUP($A24,'FE - Flux 2 - CII'!$A26:$R465,4,FALSE)=0,"",VLOOKUP($A24,'FE - Flux 2 - CII'!$A26:$R465,4,FALSE))</f>
        <v> SIREN number</v>
      </c>
      <c r="E24" s="136"/>
      <c r="F24" s="132"/>
      <c r="G24" s="317" t="str">
        <f>IF(VLOOKUP($A24,'FE - Flux 2 - CII'!$A25:$R465,7,FALSE)=0,"",VLOOKUP($A24,'FE - Flux 2 - CII'!$A25:$R465,7,FALSE))</f>
        <v> /rsm:CrossIndustryInvoice/rsm:SupplyChainTradeTransaction/ram:ApplicableHeaderTradeAgreement/ram:SellerTradeParty/ram:SpecifiedLegalOrganization/ram:ID</v>
      </c>
      <c r="H24" s="292"/>
      <c r="I24" s="93" t="str">
        <f>IF(VLOOKUP($A24,'FE - Flux 2 - CII'!$A27:$R467,9,FALSE)=0,"",VLOOKUP($A24,'FE - Flux 2 - CII'!$A27:$R467,9,FALSE))</f>
        <v> IDENTIFIER</v>
      </c>
      <c r="J24" s="93">
        <f>IF(VLOOKUP($A24,'FE - Flux 2 - CII'!$A27:$R467,10,FALSE)=0,"",VLOOKUP($A24,'FE - Flux 2 - CII'!$A27:$R467,10,FALSE))</f>
        <v>9</v>
      </c>
      <c r="K24" s="93" t="str">
        <f>IF(VLOOKUP($A24,'FE - Flux 2 - CII'!$A27:$R467,11,FALSE)=0,"",VLOOKUP($A24,'FE - Flux 2 - CII'!$A27:$R467,11,FALSE))</f>
        <v xml:space="preserve"> SIREN</v>
      </c>
      <c r="L24" s="93" t="str">
        <f>IF(VLOOKUP($A24,'FE - Flux 2 - CII'!$A27:$R467,12,FALSE)=0,"",VLOOKUP($A24,'FE - Flux 2 - CII'!$A27:$R467,12,FALSE))</f>
        <v/>
      </c>
      <c r="M24" s="108" t="str">
        <f>IF(VLOOKUP($A24,'FE - Flux 2 - CII'!$A27:$R467,13,FALSE)=0,"",VLOOKUP($A24,'FE - Flux 2 - CII'!$A27:$R467,13,FALSE))</f>
        <v> Identifier issued by an official registration body, which identifies the Seller as a legal entity or legal entity.</v>
      </c>
      <c r="N24" s="92" t="str">
        <f>IF(VLOOKUP($A24,'FE - Flux 2 - CII'!$A27:$R467,14,FALSE)=0,"",VLOOKUP($A24,'FE - Flux 2 - CII'!$A27:$R467,14,FALSE))</f>
        <v> If no identification diagram is specified, it should be known to the Buyer and the Seller.</v>
      </c>
      <c r="O24" s="91" t="str">
        <f>IF(VLOOKUP($A24,'FE - Flux 2 - CII'!$A27:$R467,15,FALSE)=0,"",VLOOKUP($A24,'FE - Flux 2 - CII'!$A27:$R467,15,FALSE))</f>
        <v> G1.61 G1.76 G6.08</v>
      </c>
      <c r="P24" s="91" t="str">
        <f>IF(VLOOKUP($A24,'FE - Flux 2 - CII'!$A27:$R467,16,FALSE)=0,"",VLOOKUP($A24,'FE - Flux 2 - CII'!$A27:$R467,16,FALSE))</f>
        <v/>
      </c>
      <c r="Q24" s="91" t="str">
        <f>IF(VLOOKUP($A24,'FE - Flux 2 - CII'!$A27:$R467,16,FALSE)=0,"",VLOOKUP($A24,'FE - Flux 2 - CII'!$A27:$R467,17,FALSE))</f>
        <v> BR-CO-26</v>
      </c>
      <c r="R24" s="95" t="str">
        <f>IF(VLOOKUP($A24,'FE - Flux 2 - CII'!$A27:$R467,17,FALSE)=0,"",VLOOKUP($A24,'FE - Flux 2 - CII'!$A27:$R467,18,FALSE))</f>
        <v/>
      </c>
    </row>
    <row r="25" spans="1:18" ht="34.5" customHeight="1">
      <c r="A25" s="97" t="s">
        <v>336</v>
      </c>
      <c r="B25" s="91" t="str">
        <f>IF(VLOOKUP($A25,'FE - Flux 2 - CII'!$A28:$R468,2,FALSE)=0,"",VLOOKUP($A25,'FE - Flux 2 - CII'!$A28:$R468,2,FALSE))</f>
        <v> 1..1</v>
      </c>
      <c r="C25" s="28" t="str">
        <f>IF(VLOOKUP($A25,'FE - Flux 2 - CII'!$A29:$R468,3,FALSE)=0,"",VLOOKUP($A25,'FE - Flux 2 - CII'!$A29:$R468,3,FALSE))</f>
        <v/>
      </c>
      <c r="D25" s="35"/>
      <c r="E25" s="285" t="str">
        <f>IF(VLOOKUP($A25,'FE - Flux 2 - CII'!$A25:$R464,5,FALSE)=0,"",VLOOKUP($A25,'FE - Flux 2 - CII'!$A25:$R464,5,FALSE))</f>
        <v> Schema ID</v>
      </c>
      <c r="F25" s="286"/>
      <c r="G25" s="317" t="str">
        <f>IF(VLOOKUP($A25,'FE - Flux 2 - CII'!$A26:$R466,7,FALSE)=0,"",VLOOKUP($A25,'FE - Flux 2 - CII'!$A26:$R466,7,FALSE))</f>
        <v>/rsm:CrossIndustryInvoice/rsm:SupplyChainTradeTransaction/ram:ApplicableHeaderTradeAgreement/ram:SellerTradeParty/ram:SpecifiedLegalOrganization/ram:ID/@schemeID</v>
      </c>
      <c r="H25" s="292"/>
      <c r="I25" s="93" t="str">
        <f>IF(VLOOKUP($A25,'FE - Flux 2 - CII'!$A28:$R468,9,FALSE)=0,"",VLOOKUP($A25,'FE - Flux 2 - CII'!$A28:$R468,9,FALSE))</f>
        <v> IDENTIFIER</v>
      </c>
      <c r="J25" s="93">
        <f>IF(VLOOKUP($A25,'FE - Flux 2 - CII'!$A28:$R468,10,FALSE)=0,"",VLOOKUP($A25,'FE - Flux 2 - CII'!$A28:$R468,10,FALSE))</f>
        <v>4</v>
      </c>
      <c r="K25" s="93" t="str">
        <f>IF(VLOOKUP($A25,'FE - Flux 2 - CII'!$A28:$R468,11,FALSE)=0,"",VLOOKUP($A25,'FE - Flux 2 - CII'!$A28:$R468,11,FALSE))</f>
        <v> ISO6523 (ICD)</v>
      </c>
      <c r="L25" s="93" t="str">
        <f>IF(VLOOKUP($A25,'FE - Flux 2 - CII'!$A28:$R468,12,FALSE)=0,"",VLOOKUP($A25,'FE - Flux 2 - CII'!$A28:$R468,12,FALSE))</f>
        <v> Value = 0002 for a SIREN</v>
      </c>
      <c r="M25" s="108" t="str">
        <f>IF(VLOOKUP($A25,'FE - Flux 2 - CII'!$A28:$R468,13,FALSE)=0,"",VLOOKUP($A25,'FE - Flux 2 - CII'!$A28:$R468,13,FALSE))</f>
        <v/>
      </c>
      <c r="N25" s="92" t="str">
        <f>IF(VLOOKUP($A25,'FE - Flux 2 - CII'!$A28:$R468,14,FALSE)=0,"",VLOOKUP($A25,'FE - Flux 2 - CII'!$A28:$R468,14,FALSE))</f>
        <v/>
      </c>
      <c r="O25" s="91" t="str">
        <f>IF(VLOOKUP($A25,'FE - Flux 2 - CII'!$A28:$R468,15,FALSE)=0,"",VLOOKUP($A25,'FE - Flux 2 - CII'!$A28:$R468,15,FALSE))</f>
        <v> G6.08</v>
      </c>
      <c r="P25" s="91" t="str">
        <f>IF(VLOOKUP($A25,'FE - Flux 2 - CII'!$A28:$R468,16,FALSE)=0,"",VLOOKUP($A25,'FE - Flux 2 - CII'!$A28:$R468,16,FALSE))</f>
        <v/>
      </c>
      <c r="Q25" s="91" t="str">
        <f>IF(VLOOKUP($A25,'FE - Flux 2 - CII'!$A28:$R468,16,FALSE)=0,"",VLOOKUP($A25,'FE - Flux 2 - CII'!$A28:$R468,17,FALSE))</f>
        <v/>
      </c>
      <c r="R25" s="95" t="str">
        <f>IF(VLOOKUP($A25,'FE - Flux 2 - CII'!$A28:$R468,17,FALSE)=0,"",VLOOKUP($A25,'FE - Flux 2 - CII'!$A28:$R468,18,FALSE))</f>
        <v/>
      </c>
    </row>
    <row r="26" spans="1:18" ht="70">
      <c r="A26" s="97" t="s">
        <v>339</v>
      </c>
      <c r="B26" s="91" t="str">
        <f>IF(VLOOKUP($A26,'FE - Flux 2 - CII'!$A29:$R469,2,FALSE)=0,"",VLOOKUP($A26,'FE - Flux 2 - CII'!$A29:$R469,2,FALSE))</f>
        <v> 0..1</v>
      </c>
      <c r="C26" s="28" t="str">
        <f>IF(VLOOKUP($A26,'FE - Flux 2 - CII'!$A30:$R469,3,FALSE)=0,"",VLOOKUP($A26,'FE - Flux 2 - CII'!$A30:$R469,3,FALSE))</f>
        <v/>
      </c>
      <c r="D26" s="137" t="str">
        <f>IF(VLOOKUP($A26,'FE - Flux 2 - CII'!$A27:$R466,4,FALSE)=0,"",VLOOKUP($A26,'FE - Flux 2 - CII'!$A27:$R466,4,FALSE))</f>
        <v> Seller's VAT identifier</v>
      </c>
      <c r="E26" s="136"/>
      <c r="F26" s="58"/>
      <c r="G26" s="317" t="str">
        <f>IF(VLOOKUP($A26,'FE - Flux 2 - CII'!$A27:$R467,7,FALSE)=0,"",VLOOKUP($A26,'FE - Flux 2 - CII'!$A27:$R467,7,FALSE))</f>
        <v> /rsm:CrossIndustryInvoice/rsm:SupplyChainTradeTransaction/ram:ApplicableHeaderTradeAgreement/ram:SellerTradeParty/ram:SpecifiedTaxRegistration/ram:ID</v>
      </c>
      <c r="H26" s="292"/>
      <c r="I26" s="93" t="str">
        <f>IF(VLOOKUP($A26,'FE - Flux 2 - CII'!$A29:$R469,9,FALSE)=0,"",VLOOKUP($A26,'FE - Flux 2 - CII'!$A29:$R469,9,FALSE))</f>
        <v> IDENTIFIER</v>
      </c>
      <c r="J26" s="93">
        <f>IF(VLOOKUP($A26,'FE - Flux 2 - CII'!$A29:$R469,10,FALSE)=0,"",VLOOKUP($A26,'FE - Flux 2 - CII'!$A29:$R469,10,FALSE))</f>
        <v>15</v>
      </c>
      <c r="K26" s="93" t="str">
        <f>IF(VLOOKUP($A26,'FE - Flux 2 - CII'!$A29:$R469,11,FALSE)=0,"",VLOOKUP($A26,'FE - Flux 2 - CII'!$A29:$R469,11,FALSE))</f>
        <v/>
      </c>
      <c r="L26" s="93" t="str">
        <f>IF(VLOOKUP($A26,'FE - Flux 2 - CII'!$A29:$R469,12,FALSE)=0,"",VLOOKUP($A26,'FE - Flux 2 - CII'!$A29:$R469,12,FALSE))</f>
        <v/>
      </c>
      <c r="M26" s="108" t="str">
        <f>IF(VLOOKUP($A26,'FE - Flux 2 - CII'!$A29:$R469,13,FALSE)=0,"",VLOOKUP($A26,'FE - Flux 2 - CII'!$A29:$R469,13,FALSE))</f>
        <v> Seller's VAT ID (also called Seller's VAT Identification Number).</v>
      </c>
      <c r="N26" s="92" t="str">
        <f>IF(VLOOKUP($A26,'FE - Flux 2 - CII'!$A29:$R469,14,FALSE)=0,"",VLOOKUP($A26,'FE - Flux 2 - CII'!$A29:$R469,14,FALSE))</f>
        <v> According to Article 215 of Council Directive 2006/112/EC [2], the individual VAT identification number includes a prefix in accordance with ISO 3166-1 alpha-2 to identify the Member State by which it was awarded. However, Greece is allowed to use the prefix "EL".</v>
      </c>
      <c r="O26" s="91" t="str">
        <f>IF(VLOOKUP($A26,'FE - Flux 2 - CII'!$A29:$R469,15,FALSE)=0,"",VLOOKUP($A26,'FE - Flux 2 - CII'!$A29:$R469,15,FALSE))</f>
        <v> G1.47 G6.11</v>
      </c>
      <c r="P26" s="91" t="str">
        <f>IF(VLOOKUP($A26,'FE - Flux 2 - CII'!$A29:$R469,16,FALSE)=0,"",VLOOKUP($A26,'FE - Flux 2 - CII'!$A29:$R469,16,FALSE))</f>
        <v/>
      </c>
      <c r="Q26" s="91" t="str">
        <f>IF(VLOOKUP($A26,'FE - Flux 2 - CII'!$A29:$R469,16,FALSE)=0,"",VLOOKUP($A26,'FE - Flux 2 - CII'!$A29:$R469,17,FALSE))</f>
        <v>BR-CO-9 BR-CO-26</v>
      </c>
      <c r="R26" s="95" t="str">
        <f>IF(VLOOKUP($A26,'FE - Flux 2 - CII'!$A29:$R469,17,FALSE)=0,"",VLOOKUP($A26,'FE - Flux 2 - CII'!$A29:$R469,18,FALSE))</f>
        <v/>
      </c>
    </row>
    <row r="27" spans="1:18" ht="57" customHeight="1">
      <c r="A27" s="97" t="s">
        <v>346</v>
      </c>
      <c r="B27" s="91" t="str">
        <f>IF(VLOOKUP($A27,'FE - Flux 2 - CII'!$A30:$R470,2,FALSE)=0,"",VLOOKUP($A27,'FE - Flux 2 - CII'!$A30:$R470,2,FALSE))</f>
        <v> 1..1</v>
      </c>
      <c r="C27" s="28" t="str">
        <f>IF(VLOOKUP($A27,'FE - Flux 2 - CII'!$A31:$R470,3,FALSE)=0,"",VLOOKUP($A27,'FE - Flux 2 - CII'!$A31:$R470,3,FALSE))</f>
        <v/>
      </c>
      <c r="D27" s="30"/>
      <c r="E27" s="106" t="str">
        <f>IF(VLOOKUP($A27,'FE - Flux 2 - CII'!$A27:$R466,5,FALSE)=0,"",VLOOKUP($A27,'FE - Flux 2 - CII'!$A27:$R466,5,FALSE))</f>
        <v> Qualifier of Seller's VAT Identifier</v>
      </c>
      <c r="F27" s="138"/>
      <c r="G27" s="317" t="str">
        <f>IF(VLOOKUP($A27,'FE - Flux 2 - CII'!$A28:$R468,7,FALSE)=0,"",VLOOKUP($A27,'FE - Flux 2 - CII'!$A28:$R468,7,FALSE))</f>
        <v> /rsm:CrossIndustryInvoice/rsm:SupplyChainTradeTransaction/ram:ApplicableHeaderTradeAgreement/ram:SellerTradeParty/ram:SpecifiedTaxRegistration/ram:ID/@schemeID with cac:TaxScheme/cbc:ID = “VAT”</v>
      </c>
      <c r="H27" s="292"/>
      <c r="I27" s="93" t="str">
        <f>IF(VLOOKUP($A27,'FE - Flux 2 - CII'!$A30:$R470,9,FALSE)=0,"",VLOOKUP($A27,'FE - Flux 2 - CII'!$A30:$R470,9,FALSE))</f>
        <v> CODED</v>
      </c>
      <c r="J27" s="93">
        <f>IF(VLOOKUP($A27,'FE - Flux 2 - CII'!$A30:$R470,10,FALSE)=0,"",VLOOKUP($A27,'FE - Flux 2 - CII'!$A30:$R470,10,FALSE))</f>
        <v>3</v>
      </c>
      <c r="K27" s="93" t="str">
        <f>IF(VLOOKUP($A27,'FE - Flux 2 - CII'!$A30:$R470,11,FALSE)=0,"",VLOOKUP($A27,'FE - Flux 2 - CII'!$A30:$R470,11,FALSE))</f>
        <v> Value = VAT (UBL) Value = VA (CII)</v>
      </c>
      <c r="L27" s="93" t="str">
        <f>IF(VLOOKUP($A27,'FE - Flux 2 - CII'!$A30:$R470,12,FALSE)=0,"",VLOOKUP($A27,'FE - Flux 2 - CII'!$A30:$R470,12,FALSE))</f>
        <v/>
      </c>
      <c r="M27" s="108" t="str">
        <f>IF(VLOOKUP($A27,'FE - Flux 2 - CII'!$A30:$R470,13,FALSE)=0,"",VLOOKUP($A27,'FE - Flux 2 - CII'!$A30:$R470,13,FALSE))</f>
        <v/>
      </c>
      <c r="N27" s="92" t="str">
        <f>IF(VLOOKUP($A27,'FE - Flux 2 - CII'!$A30:$R470,14,FALSE)=0,"",VLOOKUP($A27,'FE - Flux 2 - CII'!$A30:$R470,14,FALSE))</f>
        <v/>
      </c>
      <c r="O27" s="91" t="str">
        <f>IF(VLOOKUP($A27,'FE - Flux 2 - CII'!$A30:$R470,15,FALSE)=0,"",VLOOKUP($A27,'FE - Flux 2 - CII'!$A30:$R470,15,FALSE))</f>
        <v> G6.11</v>
      </c>
      <c r="P27" s="91" t="str">
        <f>IF(VLOOKUP($A27,'FE - Flux 2 - CII'!$A30:$R470,16,FALSE)=0,"",VLOOKUP($A27,'FE - Flux 2 - CII'!$A30:$R470,16,FALSE))</f>
        <v/>
      </c>
      <c r="Q27" s="91" t="str">
        <f>IF(VLOOKUP($A27,'FE - Flux 2 - CII'!$A30:$R470,16,FALSE)=0,"",VLOOKUP($A27,'FE - Flux 2 - CII'!$A30:$R470,17,FALSE))</f>
        <v/>
      </c>
      <c r="R27" s="95" t="str">
        <f>IF(VLOOKUP($A27,'FE - Flux 2 - CII'!$A30:$R470,17,FALSE)=0,"",VLOOKUP($A27,'FE - Flux 2 - CII'!$A30:$R470,18,FALSE))</f>
        <v/>
      </c>
    </row>
    <row r="28" spans="1:18" ht="28">
      <c r="A28" s="97" t="s">
        <v>374</v>
      </c>
      <c r="B28" s="91" t="str">
        <f>IF(VLOOKUP($A28,'FE - Flux 2 - CII'!$A33:$R473,2,FALSE)=0,"",VLOOKUP($A28,'FE - Flux 2 - CII'!$A33:$R473,2,FALSE))</f>
        <v> 1..1</v>
      </c>
      <c r="C28" s="28" t="str">
        <f>IF(VLOOKUP($A28,'FE - Flux 2 - CII'!$A34:$R473,3,FALSE)=0,"",VLOOKUP($A28,'FE - Flux 2 - CII'!$A34:$R473,3,FALSE))</f>
        <v/>
      </c>
      <c r="D28" s="304" t="str">
        <f>IF(VLOOKUP($A28,'FE - Flux 2 - CII'!$A28:$R467,4,FALSE)=0,"",VLOOKUP($A28,'FE - Flux 2 - CII'!$A28:$R467,4,FALSE))</f>
        <v> SELLER'S MAILING ADDRESS</v>
      </c>
      <c r="E28" s="289"/>
      <c r="F28" s="289"/>
      <c r="G28" s="317" t="str">
        <f>IF(VLOOKUP($A28,'FE - Flux 2 - CII'!$A29:$R469,7,FALSE)=0,"",VLOOKUP($A28,'FE - Flux 2 - CII'!$A29:$R469,7,FALSE))</f>
        <v> /rsm:CrossIndustryInvoice/rsm:SupplyChainTradeTransaction/ram:ApplicableHeaderTradeAgreement/ram:SellerTradeParty/ram:PostalTradeAddress</v>
      </c>
      <c r="H28" s="292"/>
      <c r="I28" s="93" t="str">
        <f>IF(VLOOKUP($A28,'FE - Flux 2 - CII'!$A33:$R473,9,FALSE)=0,"",VLOOKUP($A28,'FE - Flux 2 - CII'!$A33:$R473,9,FALSE))</f>
        <v/>
      </c>
      <c r="J28" s="93" t="str">
        <f>IF(VLOOKUP($A28,'FE - Flux 2 - CII'!$A33:$R473,10,FALSE)=0,"",VLOOKUP($A28,'FE - Flux 2 - CII'!$A33:$R473,10,FALSE))</f>
        <v/>
      </c>
      <c r="K28" s="93" t="str">
        <f>IF(VLOOKUP($A28,'FE - Flux 2 - CII'!$A33:$R473,11,FALSE)=0,"",VLOOKUP($A28,'FE - Flux 2 - CII'!$A33:$R473,11,FALSE))</f>
        <v/>
      </c>
      <c r="L28" s="93" t="str">
        <f>IF(VLOOKUP($A28,'FE - Flux 2 - CII'!$A33:$R473,12,FALSE)=0,"",VLOOKUP($A28,'FE - Flux 2 - CII'!$A33:$R473,12,FALSE))</f>
        <v/>
      </c>
      <c r="M28" s="108" t="str">
        <f>IF(VLOOKUP($A28,'FE - Flux 2 - CII'!$A33:$R473,13,FALSE)=0,"",VLOOKUP($A28,'FE - Flux 2 - CII'!$A33:$R473,13,FALSE))</f>
        <v> Group of business terms providing information on the Seller's address.</v>
      </c>
      <c r="N28" s="92" t="str">
        <f>IF(VLOOKUP($A28,'FE - Flux 2 - CII'!$A33:$R473,14,FALSE)=0,"",VLOOKUP($A28,'FE - Flux 2 - CII'!$A33:$R473,14,FALSE))</f>
        <v> Relevant elements of the address must be completed to comply with legal requirements.</v>
      </c>
      <c r="O28" s="91" t="str">
        <f>IF(VLOOKUP($A28,'FE - Flux 2 - CII'!$A33:$R473,15,FALSE)=0,"",VLOOKUP($A28,'FE - Flux 2 - CII'!$A33:$R473,15,FALSE))</f>
        <v> G6.08</v>
      </c>
      <c r="P28" s="91" t="str">
        <f>IF(VLOOKUP($A28,'FE - Flux 2 - CII'!$A33:$R473,16,FALSE)=0,"",VLOOKUP($A28,'FE - Flux 2 - CII'!$A33:$R473,16,FALSE))</f>
        <v/>
      </c>
      <c r="Q28" s="91" t="str">
        <f>IF(VLOOKUP($A28,'FE - Flux 2 - CII'!$A33:$R473,16,FALSE)=0,"",VLOOKUP($A28,'FE - Flux 2 - CII'!$A33:$R473,17,FALSE))</f>
        <v> BR-8</v>
      </c>
      <c r="R28" s="95" t="str">
        <f>IF(VLOOKUP($A28,'FE - Flux 2 - CII'!$A33:$R473,17,FALSE)=0,"",VLOOKUP($A28,'FE - Flux 2 - CII'!$A33:$R473,18,FALSE))</f>
        <v/>
      </c>
    </row>
    <row r="29" spans="1:18" ht="70">
      <c r="A29" s="223" t="s">
        <v>406</v>
      </c>
      <c r="B29" s="91" t="str">
        <f>IF(VLOOKUP($A29,'FE - Flux 2 - CII'!$A34:$R474,2,FALSE)=0,"",VLOOKUP($A29,'FE - Flux 2 - CII'!$A34:$R474,2,FALSE))</f>
        <v> 1..1</v>
      </c>
      <c r="C29" s="28" t="str">
        <f>IF(VLOOKUP($A29,'FE - Flux 2 - CII'!$A35:$R474,3,FALSE)=0,"",VLOOKUP($A29,'FE - Flux 2 - CII'!$A35:$R474,3,FALSE))</f>
        <v/>
      </c>
      <c r="D29" s="34" t="str">
        <f>IF(VLOOKUP($A29,'FE - Flux 2 - CII'!$A29:$R468,4,FALSE)=0,"",VLOOKUP($A29,'FE - Flux 2 - CII'!$A29:$R468,4,FALSE))</f>
        <v/>
      </c>
      <c r="E29" s="285" t="str">
        <f>IF(VLOOKUP($A29,'FE - Flux 2 - CII'!$A29:$R468,5,FALSE)=0,"",VLOOKUP($A29,'FE - Flux 2 - CII'!$A29:$R468,5,FALSE))</f>
        <v> Seller country code</v>
      </c>
      <c r="F29" s="286"/>
      <c r="G29" s="317" t="str">
        <f>IF(VLOOKUP($A29,'FE - Flux 2 - CII'!$A30:$R470,7,FALSE)=0,"",VLOOKUP($A29,'FE - Flux 2 - CII'!$A30:$R470,7,FALSE))</f>
        <v>/rsm:CrossIndustryInvoice/rsm:SupplyChainTradeTransaction/ram:ApplicableHeaderTradeAgreement/ram:SellerTradeParty/ram:PostalTradeAddress/ram:CountryID</v>
      </c>
      <c r="H29" s="292"/>
      <c r="I29" s="93" t="str">
        <f>IF(VLOOKUP($A29,'FE - Flux 2 - CII'!$A34:$R474,9,FALSE)=0,"",VLOOKUP($A29,'FE - Flux 2 - CII'!$A34:$R474,9,FALSE))</f>
        <v> CODED</v>
      </c>
      <c r="J29" s="93">
        <f>IF(VLOOKUP($A29,'FE - Flux 2 - CII'!$A34:$R474,10,FALSE)=0,"",VLOOKUP($A29,'FE - Flux 2 - CII'!$A34:$R474,10,FALSE))</f>
        <v>2</v>
      </c>
      <c r="K29" s="93" t="str">
        <f>IF(VLOOKUP($A29,'FE - Flux 2 - CII'!$A34:$R474,11,FALSE)=0,"",VLOOKUP($A29,'FE - Flux 2 - CII'!$A34:$R474,11,FALSE))</f>
        <v> ISO 3166</v>
      </c>
      <c r="L29" s="93" t="str">
        <f>IF(VLOOKUP($A29,'FE - Flux 2 - CII'!$A34:$R474,12,FALSE)=0,"",VLOOKUP($A29,'FE - Flux 2 - CII'!$A34:$R474,12,FALSE))</f>
        <v/>
      </c>
      <c r="M29" s="108" t="str">
        <f>IF(VLOOKUP($A29,'FE - Flux 2 - CII'!$A34:$R474,13,FALSE)=0,"",VLOOKUP($A29,'FE - Flux 2 - CII'!$A34:$R474,13,FALSE))</f>
        <v> Country identification code.</v>
      </c>
      <c r="N29" s="92" t="str">
        <f>IF(VLOOKUP($A29,'FE - Flux 2 - CII'!$A34:$R474,14,FALSE)=0,"",VLOOKUP($A29,'FE - Flux 2 - CII'!$A34:$R474,14,FALSE))</f>
        <v> Valid country lists are registered with the Maintenance Agency for ISO 3166-1 “Codes for the representation of country names and their subdivisions”. It is recommended to use alpha-2 representation.</v>
      </c>
      <c r="O29" s="91" t="str">
        <f>IF(VLOOKUP($A29,'FE - Flux 2 - CII'!$A34:$R474,15,FALSE)=0,"",VLOOKUP($A29,'FE - Flux 2 - CII'!$A34:$R474,15,FALSE))</f>
        <v> G2.01 G6.08</v>
      </c>
      <c r="P29" s="91" t="str">
        <f>IF(VLOOKUP($A29,'FE - Flux 2 - CII'!$A34:$R474,16,FALSE)=0,"",VLOOKUP($A29,'FE - Flux 2 - CII'!$A34:$R474,16,FALSE))</f>
        <v/>
      </c>
      <c r="Q29" s="91" t="str">
        <f>IF(VLOOKUP($A29,'FE - Flux 2 - CII'!$A34:$R474,16,FALSE)=0,"",VLOOKUP($A29,'FE - Flux 2 - CII'!$A34:$R474,17,FALSE))</f>
        <v> BR-9</v>
      </c>
      <c r="R29" s="95" t="str">
        <f>IF(VLOOKUP($A29,'FE - Flux 2 - CII'!$A34:$R474,17,FALSE)=0,"",VLOOKUP($A29,'FE - Flux 2 - CII'!$A34:$R474,18,FALSE))</f>
        <v/>
      </c>
    </row>
    <row r="30" spans="1:18" ht="38.25" customHeight="1">
      <c r="A30" s="89" t="s">
        <v>431</v>
      </c>
      <c r="B30" s="91" t="str">
        <f>IF(VLOOKUP($A30,'FE - Flux 2 - CII'!$A35:$R475,2,FALSE)=0,"",VLOOKUP($A30,'FE - Flux 2 - CII'!$A35:$R475,2,FALSE))</f>
        <v> 1..1</v>
      </c>
      <c r="C30" s="237" t="str">
        <f>IF(VLOOKUP($A30,'FE - Flux 2 - CII'!$A30:$R469,3,FALSE)=0,"",VLOOKUP($A30,'FE - Flux 2 - CII'!$A30:$R469,3,FALSE))</f>
        <v> BUYER</v>
      </c>
      <c r="D30" s="209"/>
      <c r="E30" s="209"/>
      <c r="F30" s="209"/>
      <c r="G30" s="317" t="str">
        <f>IF(VLOOKUP($A30,'FE - Flux 2 - CII'!$A31:$R471,7,FALSE)=0,"",VLOOKUP($A30,'FE - Flux 2 - CII'!$A31:$R471,7,FALSE))</f>
        <v> /rsm:CrossIndustryInvoice/rsm:SupplyChainTradeTransaction/ram:ApplicableHeaderTradeAgreement/ram:BuyerTradeParty</v>
      </c>
      <c r="H30" s="292"/>
      <c r="I30" s="93" t="str">
        <f>IF(VLOOKUP($A30,'FE - Flux 2 - CII'!$A35:$R475,9,FALSE)=0,"",VLOOKUP($A30,'FE - Flux 2 - CII'!$A35:$R475,9,FALSE))</f>
        <v/>
      </c>
      <c r="J30" s="93" t="str">
        <f>IF(VLOOKUP($A30,'FE - Flux 2 - CII'!$A35:$R475,10,FALSE)=0,"",VLOOKUP($A30,'FE - Flux 2 - CII'!$A35:$R475,10,FALSE))</f>
        <v/>
      </c>
      <c r="K30" s="93" t="str">
        <f>IF(VLOOKUP($A30,'FE - Flux 2 - CII'!$A35:$R475,11,FALSE)=0,"",VLOOKUP($A30,'FE - Flux 2 - CII'!$A35:$R475,11,FALSE))</f>
        <v/>
      </c>
      <c r="L30" s="93" t="str">
        <f>IF(VLOOKUP($A30,'FE - Flux 2 - CII'!$A35:$R475,12,FALSE)=0,"",VLOOKUP($A30,'FE - Flux 2 - CII'!$A35:$R475,12,FALSE))</f>
        <v/>
      </c>
      <c r="M30" s="108" t="str">
        <f>IF(VLOOKUP($A30,'FE - Flux 2 - CII'!$A35:$R475,13,FALSE)=0,"",VLOOKUP($A30,'FE - Flux 2 - CII'!$A35:$R475,13,FALSE))</f>
        <v> Group of business terms providing information about the Buyer.</v>
      </c>
      <c r="N30" s="92" t="str">
        <f>IF(VLOOKUP($A30,'FE - Flux 2 - CII'!$A35:$R475,14,FALSE)=0,"",VLOOKUP($A30,'FE - Flux 2 - CII'!$A35:$R475,14,FALSE))</f>
        <v/>
      </c>
      <c r="O30" s="91" t="str">
        <f>IF(VLOOKUP($A30,'FE - Flux 2 - CII'!$A35:$R475,15,FALSE)=0,"",VLOOKUP($A30,'FE - Flux 2 - CII'!$A35:$R475,15,FALSE))</f>
        <v> G6.08</v>
      </c>
      <c r="P30" s="91" t="str">
        <f>IF(VLOOKUP($A30,'FE - Flux 2 - CII'!$A35:$R475,16,FALSE)=0,"",VLOOKUP($A30,'FE - Flux 2 - CII'!$A35:$R475,16,FALSE))</f>
        <v/>
      </c>
      <c r="Q30" s="91" t="str">
        <f>IF(VLOOKUP($A30,'FE - Flux 2 - CII'!$A35:$R475,16,FALSE)=0,"",VLOOKUP($A30,'FE - Flux 2 - CII'!$A35:$R475,17,FALSE))</f>
        <v/>
      </c>
      <c r="R30" s="95" t="str">
        <f>IF(VLOOKUP($A30,'FE - Flux 2 - CII'!$A35:$R475,17,FALSE)=0,"",VLOOKUP($A30,'FE - Flux 2 - CII'!$A35:$R475,18,FALSE))</f>
        <v/>
      </c>
    </row>
    <row r="31" spans="1:18" ht="56">
      <c r="A31" s="97" t="s">
        <v>463</v>
      </c>
      <c r="B31" s="91" t="str">
        <f>IF(VLOOKUP($A31,'FE - Flux 2 - CII'!$A36:$R476,2,FALSE)=0,"",VLOOKUP($A31,'FE - Flux 2 - CII'!$A36:$R476,2,FALSE))</f>
        <v> 0..1</v>
      </c>
      <c r="C31" s="38" t="str">
        <f>IF(VLOOKUP($A31,'FE - Flux 2 - CII'!$A31:$R470,3,FALSE)=0,"",VLOOKUP($A31,'FE - Flux 2 - CII'!$A31:$R470,3,FALSE))</f>
        <v/>
      </c>
      <c r="D31" s="137" t="str">
        <f>IF(VLOOKUP($A31,'FE - Flux 2 - CII'!$A31:$R470,4,FALSE)=0,"",VLOOKUP($A31,'FE - Flux 2 - CII'!$A31:$R470,4,FALSE))</f>
        <v> SIREN number</v>
      </c>
      <c r="E31" s="99"/>
      <c r="F31" s="134"/>
      <c r="G31" s="317" t="str">
        <f>IF(VLOOKUP($A31,'FE - Flux 2 - CII'!$A32:$R472,7,FALSE)=0,"",VLOOKUP($A31,'FE - Flux 2 - CII'!$A32:$R472,7,FALSE))</f>
        <v> /rsm:CrossIndustryInvoice/rsm:SupplyChainTradeTransaction/ram:ApplicableHeaderTradeAgreement/ram:BuyerTradeParty/ram:SpecifiedLegalOrganization/ram:ID</v>
      </c>
      <c r="H31" s="292"/>
      <c r="I31" s="93" t="str">
        <f>IF(VLOOKUP($A31,'FE - Flux 2 - CII'!$A36:$R476,9,FALSE)=0,"",VLOOKUP($A31,'FE - Flux 2 - CII'!$A36:$R476,9,FALSE))</f>
        <v>IDENTIFIER</v>
      </c>
      <c r="J31" s="93">
        <f>IF(VLOOKUP($A31,'FE - Flux 2 - CII'!$A36:$R476,10,FALSE)=0,"",VLOOKUP($A31,'FE - Flux 2 - CII'!$A36:$R476,10,FALSE))</f>
        <v>9</v>
      </c>
      <c r="K31" s="93" t="str">
        <f>IF(VLOOKUP($A31,'FE - Flux 2 - CII'!$A36:$R476,11,FALSE)=0,"",VLOOKUP($A31,'FE - Flux 2 - CII'!$A36:$R476,11,FALSE))</f>
        <v/>
      </c>
      <c r="L31" s="93" t="str">
        <f>IF(VLOOKUP($A31,'FE - Flux 2 - CII'!$A36:$R476,12,FALSE)=0,"",VLOOKUP($A31,'FE - Flux 2 - CII'!$A36:$R476,12,FALSE))</f>
        <v/>
      </c>
      <c r="M31" s="108" t="str">
        <f>IF(VLOOKUP($A31,'FE - Flux 2 - CII'!$A36:$R476,13,FALSE)=0,"",VLOOKUP($A31,'FE - Flux 2 - CII'!$A36:$R476,13,FALSE))</f>
        <v> Identifier issued by an official registration body, which identifies the Buyer as a legal entity or legal entity.</v>
      </c>
      <c r="N31" s="92" t="str">
        <f>IF(VLOOKUP($A31,'FE - Flux 2 - CII'!$A36:$R476,14,FALSE)=0,"",VLOOKUP($A31,'FE - Flux 2 - CII'!$A36:$R476,14,FALSE))</f>
        <v> If no identification scheme is specified, it should be known to the Buyer and the Seller, for example an identifier exclusively used in the applicable legal environment.</v>
      </c>
      <c r="O31" s="91" t="str">
        <f>IF(VLOOKUP($A31,'FE - Flux 2 - CII'!$A36:$R476,15,FALSE)=0,"",VLOOKUP($A31,'FE - Flux 2 - CII'!$A36:$R476,15,FALSE))</f>
        <v> G1.63 G1.58 G1.79 G6.08</v>
      </c>
      <c r="P31" s="91" t="str">
        <f>IF(VLOOKUP($A31,'FE - Flux 2 - CII'!$A36:$R476,16,FALSE)=0,"",VLOOKUP($A31,'FE - Flux 2 - CII'!$A36:$R476,16,FALSE))</f>
        <v/>
      </c>
      <c r="Q31" s="91" t="str">
        <f>IF(VLOOKUP($A31,'FE - Flux 2 - CII'!$A36:$R476,16,FALSE)=0,"",VLOOKUP($A31,'FE - Flux 2 - CII'!$A36:$R476,17,FALSE))</f>
        <v/>
      </c>
      <c r="R31" s="95" t="str">
        <f>IF(VLOOKUP($A31,'FE - Flux 2 - CII'!$A36:$R476,17,FALSE)=0,"",VLOOKUP($A31,'FE - Flux 2 - CII'!$A36:$R476,18,FALSE))</f>
        <v/>
      </c>
    </row>
    <row r="32" spans="1:18" ht="42">
      <c r="A32" s="97" t="s">
        <v>468</v>
      </c>
      <c r="B32" s="91" t="str">
        <f>IF(VLOOKUP($A32,'FE - Flux 2 - CII'!$A37:$R477,2,FALSE)=0,"",VLOOKUP($A32,'FE - Flux 2 - CII'!$A37:$R477,2,FALSE))</f>
        <v> 0..1</v>
      </c>
      <c r="C32" s="38" t="str">
        <f>IF(VLOOKUP($A32,'FE - Flux 2 - CII'!$A32:$R471,3,FALSE)=0,"",VLOOKUP($A32,'FE - Flux 2 - CII'!$A32:$R471,3,FALSE))</f>
        <v/>
      </c>
      <c r="D32" s="31" t="str">
        <f>IF(VLOOKUP($A32,'FE - Flux 2 - CII'!$A32:$R471,4,FALSE)=0,"",VLOOKUP($A32,'FE - Flux 2 - CII'!$A32:$R471,4,FALSE))</f>
        <v/>
      </c>
      <c r="E32" s="287" t="s">
        <v>215</v>
      </c>
      <c r="F32" s="286"/>
      <c r="G32" s="317" t="s">
        <v>1838</v>
      </c>
      <c r="H32" s="292"/>
      <c r="I32" s="93" t="str">
        <f>IF(VLOOKUP($A32,'FE - Flux 2 - CII'!$A37:$R477,9,FALSE)=0,"",VLOOKUP($A32,'FE - Flux 2 - CII'!$A37:$R477,9,FALSE))</f>
        <v> IDENTIFIER</v>
      </c>
      <c r="J32" s="93">
        <f>IF(VLOOKUP($A32,'FE - Flux 2 - CII'!$A37:$R477,10,FALSE)=0,"",VLOOKUP($A32,'FE - Flux 2 - CII'!$A37:$R477,10,FALSE))</f>
        <v>4</v>
      </c>
      <c r="K32" s="93" t="str">
        <f>IF(VLOOKUP($A32,'FE - Flux 2 - CII'!$A37:$R477,11,FALSE)=0,"",VLOOKUP($A32,'FE - Flux 2 - CII'!$A37:$R477,11,FALSE))</f>
        <v> ISO6523 (ICD)</v>
      </c>
      <c r="L32" s="93" t="str">
        <f>IF(VLOOKUP($A32,'FE - Flux 2 - CII'!$A37:$R477,12,FALSE)=0,"",VLOOKUP($A32,'FE - Flux 2 - CII'!$A37:$R477,12,FALSE))</f>
        <v> Value = 0002 for a SIREN</v>
      </c>
      <c r="M32" s="108" t="str">
        <f>IF(VLOOKUP($A32,'FE - Flux 2 - CII'!$A37:$R477,13,FALSE)=0,"",VLOOKUP($A32,'FE - Flux 2 - CII'!$A37:$R477,13,FALSE))</f>
        <v> Buyer Legal Registration ID Schema Identifier</v>
      </c>
      <c r="N32" s="92" t="str">
        <f>IF(VLOOKUP($A32,'FE - Flux 2 - CII'!$A37:$R477,14,FALSE)=0,"",VLOOKUP($A32,'FE - Flux 2 - CII'!$A37:$R477,14,FALSE))</f>
        <v> If used, the schema identifier must be chosen from the list entries published by the ISO 6523 maintenance agency.</v>
      </c>
      <c r="O32" s="91" t="str">
        <f>IF(VLOOKUP($A32,'FE - Flux 2 - CII'!$A37:$R477,15,FALSE)=0,"",VLOOKUP($A32,'FE - Flux 2 - CII'!$A37:$R477,15,FALSE))</f>
        <v> G6.08</v>
      </c>
      <c r="P32" s="91" t="str">
        <f>IF(VLOOKUP($A32,'FE - Flux 2 - CII'!$A37:$R477,16,FALSE)=0,"",VLOOKUP($A32,'FE - Flux 2 - CII'!$A37:$R477,16,FALSE))</f>
        <v/>
      </c>
      <c r="Q32" s="91" t="str">
        <f>IF(VLOOKUP($A32,'FE - Flux 2 - CII'!$A37:$R477,16,FALSE)=0,"",VLOOKUP($A32,'FE - Flux 2 - CII'!$A37:$R477,17,FALSE))</f>
        <v/>
      </c>
      <c r="R32" s="95" t="str">
        <f>IF(VLOOKUP($A32,'FE - Flux 2 - CII'!$A37:$R477,17,FALSE)=0,"",VLOOKUP($A32,'FE - Flux 2 - CII'!$A37:$R477,18,FALSE))</f>
        <v/>
      </c>
    </row>
    <row r="33" spans="1:18" ht="70">
      <c r="A33" s="97" t="s">
        <v>471</v>
      </c>
      <c r="B33" s="91" t="str">
        <f>IF(VLOOKUP($A33,'FE - Flux 2 - CII'!$A38:$R478,2,FALSE)=0,"",VLOOKUP($A33,'FE - Flux 2 - CII'!$A38:$R478,2,FALSE))</f>
        <v> 0..1</v>
      </c>
      <c r="C33" s="38" t="str">
        <f>IF(VLOOKUP($A33,'FE - Flux 2 - CII'!$A33:$R472,3,FALSE)=0,"",VLOOKUP($A33,'FE - Flux 2 - CII'!$A33:$R472,3,FALSE))</f>
        <v/>
      </c>
      <c r="D33" s="288" t="str">
        <f>IF(VLOOKUP($A33,'FE - Flux 2 - CII'!$A33:$R472,4,FALSE)=0,"",VLOOKUP($A33,'FE - Flux 2 - CII'!$A33:$R472,4,FALSE))</f>
        <v> Buyer's VAT identifier</v>
      </c>
      <c r="E33" s="289"/>
      <c r="F33" s="289"/>
      <c r="G33" s="317" t="str">
        <f>IF(VLOOKUP($A33,'FE - Flux 2 - CII'!$A34:$R474,7,FALSE)=0,"",VLOOKUP($A33,'FE - Flux 2 - CII'!$A34:$R474,7,FALSE))</f>
        <v>/rsm:CrossIndustryInvoice/rsm:SupplyChainTradeTransaction/ram:ApplicableHeaderTradeAgreement/ram:BuyerTradeParty/ram:SpecifiedTaxRegistration/ram:ID</v>
      </c>
      <c r="H33" s="292"/>
      <c r="I33" s="93" t="str">
        <f>IF(VLOOKUP($A33,'FE - Flux 2 - CII'!$A38:$R478,9,FALSE)=0,"",VLOOKUP($A33,'FE - Flux 2 - CII'!$A38:$R478,9,FALSE))</f>
        <v> IDENTIFIER</v>
      </c>
      <c r="J33" s="93">
        <f>IF(VLOOKUP($A33,'FE - Flux 2 - CII'!$A38:$R478,10,FALSE)=0,"",VLOOKUP($A33,'FE - Flux 2 - CII'!$A38:$R478,10,FALSE))</f>
        <v>18</v>
      </c>
      <c r="K33" s="93" t="str">
        <f>IF(VLOOKUP($A33,'FE - Flux 2 - CII'!$A38:$R478,11,FALSE)=0,"",VLOOKUP($A33,'FE - Flux 2 - CII'!$A38:$R478,11,FALSE))</f>
        <v> ISO 3166</v>
      </c>
      <c r="L33" s="93" t="str">
        <f>IF(VLOOKUP($A33,'FE - Flux 2 - CII'!$A38:$R478,12,FALSE)=0,"",VLOOKUP($A33,'FE - Flux 2 - CII'!$A38:$R478,12,FALSE))</f>
        <v/>
      </c>
      <c r="M33" s="108" t="str">
        <f>IF(VLOOKUP($A33,'FE - Flux 2 - CII'!$A38:$R478,13,FALSE)=0,"",VLOOKUP($A33,'FE - Flux 2 - CII'!$A38:$R478,13,FALSE))</f>
        <v> Buyer's VAT ID (also called Buyer's VAT Identification Number).</v>
      </c>
      <c r="N33" s="92" t="str">
        <f>IF(VLOOKUP($A33,'FE - Flux 2 - CII'!$A38:$R478,14,FALSE)=0,"",VLOOKUP($A33,'FE - Flux 2 - CII'!$A38:$R478,14,FALSE))</f>
        <v> According to Article 215 of Council Directive 2006/112/EC [2], the individual VAT identification number includes a prefix in accordance with ISO 3166-1 alpha-2 to identify the Member State by which it was awarded. However, Greece is allowed to use the prefix "EL".</v>
      </c>
      <c r="O33" s="91" t="str">
        <f>IF(VLOOKUP($A33,'FE - Flux 2 - CII'!$A38:$R478,15,FALSE)=0,"",VLOOKUP($A33,'FE - Flux 2 - CII'!$A38:$R478,15,FALSE))</f>
        <v> G1.78 G6.11</v>
      </c>
      <c r="P33" s="91" t="str">
        <f>IF(VLOOKUP($A33,'FE - Flux 2 - CII'!$A38:$R478,16,FALSE)=0,"",VLOOKUP($A33,'FE - Flux 2 - CII'!$A38:$R478,16,FALSE))</f>
        <v/>
      </c>
      <c r="Q33" s="91" t="str">
        <f>IF(VLOOKUP($A33,'FE - Flux 2 - CII'!$A38:$R478,16,FALSE)=0,"",VLOOKUP($A33,'FE - Flux 2 - CII'!$A38:$R478,17,FALSE))</f>
        <v> BR-CO-9</v>
      </c>
      <c r="R33" s="95" t="str">
        <f>IF(VLOOKUP($A33,'FE - Flux 2 - CII'!$A38:$R478,17,FALSE)=0,"",VLOOKUP($A33,'FE - Flux 2 - CII'!$A38:$R478,18,FALSE))</f>
        <v/>
      </c>
    </row>
    <row r="34" spans="1:18" ht="31.5" customHeight="1">
      <c r="A34" s="97" t="s">
        <v>477</v>
      </c>
      <c r="B34" s="91" t="str">
        <f>IF(VLOOKUP($A34,'FE - Flux 2 - CII'!$A39:$R479,2,FALSE)=0,"",VLOOKUP($A34,'FE - Flux 2 - CII'!$A39:$R479,2,FALSE))</f>
        <v> 1..1</v>
      </c>
      <c r="C34" s="38" t="str">
        <f>IF(VLOOKUP($A34,'FE - Flux 2 - CII'!$A34:$R473,3,FALSE)=0,"",VLOOKUP($A34,'FE - Flux 2 - CII'!$A34:$R473,3,FALSE))</f>
        <v/>
      </c>
      <c r="D34" s="31"/>
      <c r="E34" s="135" t="s">
        <v>1840</v>
      </c>
      <c r="F34" s="135"/>
      <c r="G34" s="317" t="str">
        <f>IF(VLOOKUP($A34,'FE - Flux 2 - CII'!$A35:$R475,7,FALSE)=0,"",VLOOKUP($A34,'FE - Flux 2 - CII'!$A35:$R475,7,FALSE))</f>
        <v> /rsm:CrossIndustryInvoice/rsm:SupplyChainTradeTransaction/ram:ApplicableHeaderTradeAgreement/ram:BuyerTradeParty/ram:SpecifiedTaxRegistration/ram:ID/@schemeID</v>
      </c>
      <c r="H34" s="292"/>
      <c r="I34" s="93" t="str">
        <f>IF(VLOOKUP($A34,'FE - Flux 2 - CII'!$A39:$R479,9,FALSE)=0,"",VLOOKUP($A34,'FE - Flux 2 - CII'!$A39:$R479,9,FALSE))</f>
        <v> CODED</v>
      </c>
      <c r="J34" s="93">
        <f>IF(VLOOKUP($A34,'FE - Flux 2 - CII'!$A39:$R479,10,FALSE)=0,"",VLOOKUP($A34,'FE - Flux 2 - CII'!$A39:$R479,10,FALSE))</f>
        <v>3</v>
      </c>
      <c r="K34" s="93" t="str">
        <f>IF(VLOOKUP($A34,'FE - Flux 2 - CII'!$A39:$R479,11,FALSE)=0,"",VLOOKUP($A34,'FE - Flux 2 - CII'!$A39:$R479,11,FALSE))</f>
        <v> Value = VAT (UBL) Value = VA (CII)</v>
      </c>
      <c r="L34" s="93" t="str">
        <f>IF(VLOOKUP($A34,'FE - Flux 2 - CII'!$A39:$R479,12,FALSE)=0,"",VLOOKUP($A34,'FE - Flux 2 - CII'!$A39:$R479,12,FALSE))</f>
        <v/>
      </c>
      <c r="M34" s="108" t="str">
        <f>IF(VLOOKUP($A34,'FE - Flux 2 - CII'!$A39:$R479,13,FALSE)=0,"",VLOOKUP($A34,'FE - Flux 2 - CII'!$A39:$R479,13,FALSE))</f>
        <v/>
      </c>
      <c r="N34" s="92" t="str">
        <f>IF(VLOOKUP($A34,'FE - Flux 2 - CII'!$A39:$R479,14,FALSE)=0,"",VLOOKUP($A34,'FE - Flux 2 - CII'!$A39:$R479,14,FALSE))</f>
        <v/>
      </c>
      <c r="O34" s="91" t="str">
        <f>IF(VLOOKUP($A34,'FE - Flux 2 - CII'!$A39:$R479,15,FALSE)=0,"",VLOOKUP($A34,'FE - Flux 2 - CII'!$A39:$R479,15,FALSE))</f>
        <v> G6.11</v>
      </c>
      <c r="P34" s="91" t="str">
        <f>IF(VLOOKUP($A34,'FE - Flux 2 - CII'!$A39:$R479,16,FALSE)=0,"",VLOOKUP($A34,'FE - Flux 2 - CII'!$A39:$R479,16,FALSE))</f>
        <v/>
      </c>
      <c r="Q34" s="91" t="str">
        <f>IF(VLOOKUP($A34,'FE - Flux 2 - CII'!$A39:$R479,16,FALSE)=0,"",VLOOKUP($A34,'FE - Flux 2 - CII'!$A39:$R479,17,FALSE))</f>
        <v/>
      </c>
      <c r="R34" s="95" t="str">
        <f>IF(VLOOKUP($A34,'FE - Flux 2 - CII'!$A39:$R479,17,FALSE)=0,"",VLOOKUP($A34,'FE - Flux 2 - CII'!$A39:$R479,18,FALSE))</f>
        <v/>
      </c>
    </row>
    <row r="35" spans="1:18" ht="31.5" customHeight="1">
      <c r="A35" s="97" t="s">
        <v>493</v>
      </c>
      <c r="B35" s="91" t="str">
        <f>IF(VLOOKUP($A35,'FE - Flux 2 - CII'!$A40:$R480,2,FALSE)=0,"",VLOOKUP($A35,'FE - Flux 2 - CII'!$A40:$R480,2,FALSE))</f>
        <v> 1..1</v>
      </c>
      <c r="C35" s="38" t="str">
        <f>IF(VLOOKUP($A35,'FE - Flux 2 - CII'!$A35:$R474,3,FALSE)=0,"",VLOOKUP($A35,'FE - Flux 2 - CII'!$A35:$R474,3,FALSE))</f>
        <v/>
      </c>
      <c r="D35" s="137" t="str">
        <f>IF(VLOOKUP($A35,'FE - Flux 2 - CII'!$A34:$R473,4,FALSE)=0,"",VLOOKUP($A35,'FE - Flux 2 - CII'!$A34:$R473,4,FALSE))</f>
        <v>BUYER'S MAILING ADDRESS</v>
      </c>
      <c r="E35" s="99"/>
      <c r="F35" s="99"/>
      <c r="G35" s="317" t="str">
        <f>IF(VLOOKUP($A35,'FE - Flux 2 - CII'!$A36:$R476,7,FALSE)=0,"",VLOOKUP($A35,'FE - Flux 2 - CII'!$A36:$R476,7,FALSE))</f>
        <v> /rsm:CrossIndustryInvoice/rsm:SupplyChainTradeTransaction/ram:ApplicableHeaderTradeAgreement/ram:BuyerTradeParty/ram:PostalTradeAddress</v>
      </c>
      <c r="H35" s="292"/>
      <c r="I35" s="93" t="str">
        <f>IF(VLOOKUP($A35,'FE - Flux 2 - CII'!$A40:$R480,9,FALSE)=0,"",VLOOKUP($A35,'FE - Flux 2 - CII'!$A40:$R480,9,FALSE))</f>
        <v/>
      </c>
      <c r="J35" s="93" t="str">
        <f>IF(VLOOKUP($A35,'FE - Flux 2 - CII'!$A40:$R480,10,FALSE)=0,"",VLOOKUP($A35,'FE - Flux 2 - CII'!$A40:$R480,10,FALSE))</f>
        <v/>
      </c>
      <c r="K35" s="93" t="str">
        <f>IF(VLOOKUP($A35,'FE - Flux 2 - CII'!$A40:$R480,11,FALSE)=0,"",VLOOKUP($A35,'FE - Flux 2 - CII'!$A40:$R480,11,FALSE))</f>
        <v/>
      </c>
      <c r="L35" s="93" t="str">
        <f>IF(VLOOKUP($A35,'FE - Flux 2 - CII'!$A40:$R480,12,FALSE)=0,"",VLOOKUP($A35,'FE - Flux 2 - CII'!$A40:$R480,12,FALSE))</f>
        <v/>
      </c>
      <c r="M35" s="108" t="str">
        <f>IF(VLOOKUP($A35,'FE - Flux 2 - CII'!$A40:$R480,13,FALSE)=0,"",VLOOKUP($A35,'FE - Flux 2 - CII'!$A40:$R480,13,FALSE))</f>
        <v> Group of business terms providing information on the postal address of the Buyer.</v>
      </c>
      <c r="N35" s="92" t="str">
        <f>IF(VLOOKUP($A35,'FE - Flux 2 - CII'!$A40:$R480,14,FALSE)=0,"",VLOOKUP($A35,'FE - Flux 2 - CII'!$A40:$R480,14,FALSE))</f>
        <v> Relevant elements of the address must be completed to comply with legal requirements.</v>
      </c>
      <c r="O35" s="91" t="str">
        <f>IF(VLOOKUP($A35,'FE - Flux 2 - CII'!$A40:$R480,15,FALSE)=0,"",VLOOKUP($A35,'FE - Flux 2 - CII'!$A40:$R480,15,FALSE))</f>
        <v> G6.08</v>
      </c>
      <c r="P35" s="91" t="str">
        <f>IF(VLOOKUP($A35,'FE - Flux 2 - CII'!$A40:$R480,16,FALSE)=0,"",VLOOKUP($A35,'FE - Flux 2 - CII'!$A40:$R480,16,FALSE))</f>
        <v/>
      </c>
      <c r="Q35" s="91" t="str">
        <f>IF(VLOOKUP($A35,'FE - Flux 2 - CII'!$A40:$R480,16,FALSE)=0,"",VLOOKUP($A35,'FE - Flux 2 - CII'!$A40:$R480,17,FALSE))</f>
        <v> BR-10</v>
      </c>
      <c r="R35" s="95" t="str">
        <f>IF(VLOOKUP($A35,'FE - Flux 2 - CII'!$A40:$R480,17,FALSE)=0,"",VLOOKUP($A35,'FE - Flux 2 - CII'!$A40:$R480,18,FALSE))</f>
        <v/>
      </c>
    </row>
    <row r="36" spans="1:18" ht="70">
      <c r="A36" s="223" t="s">
        <v>517</v>
      </c>
      <c r="B36" s="91" t="str">
        <f>IF(VLOOKUP($A36,'FE - Flux 2 - CII'!$A47:$R487,2,FALSE)=0,"",VLOOKUP($A36,'FE - Flux 2 - CII'!$A47:$R487,2,FALSE))</f>
        <v> 1..1</v>
      </c>
      <c r="C36" s="38" t="str">
        <f>IF(VLOOKUP($A36,'FE - Flux 2 - CII'!$A42:$R481,3,FALSE)=0,"",VLOOKUP($A36,'FE - Flux 2 - CII'!$A42:$R481,3,FALSE))</f>
        <v/>
      </c>
      <c r="D36" s="37" t="str">
        <f>IF(VLOOKUP($A36,'FE - Flux 2 - CII'!$A35:$R474,4,FALSE)=0,"",VLOOKUP($A36,'FE - Flux 2 - CII'!$A35:$R474,4,FALSE))</f>
        <v/>
      </c>
      <c r="E36" s="135" t="str">
        <f>IF(VLOOKUP($A36,'FE - Flux 2 - CII'!$A35:$R474,5,FALSE)=0,"",VLOOKUP($A36,'FE - Flux 2 - CII'!$A35:$R474,5,FALSE))</f>
        <v> Buyer country code</v>
      </c>
      <c r="F36" s="138"/>
      <c r="G36" s="317" t="str">
        <f>IF(VLOOKUP($A36,'FE - Flux 2 - CII'!$A47:$R483,7,FALSE)=0,"",VLOOKUP($A36,'FE - Flux 2 - CII'!$A47:$R483,7,FALSE))</f>
        <v> /rsm:CrossIndustryInvoice/rsm:SupplyChainTradeTransaction/ram:ApplicableHeaderTradeAgreement/ram:BuyerTradeParty/ram:PostalTradeAddress/ram:CountryID</v>
      </c>
      <c r="H36" s="292"/>
      <c r="I36" s="93" t="str">
        <f>IF(VLOOKUP($A36,'FE - Flux 2 - CII'!$A47:$R487,9,FALSE)=0,"",VLOOKUP($A36,'FE - Flux 2 - CII'!$A47:$R487,9,FALSE))</f>
        <v> CODED</v>
      </c>
      <c r="J36" s="93">
        <f>IF(VLOOKUP($A36,'FE - Flux 2 - CII'!$A47:$R487,10,FALSE)=0,"",VLOOKUP($A36,'FE - Flux 2 - CII'!$A47:$R487,10,FALSE))</f>
        <v>2</v>
      </c>
      <c r="K36" s="93" t="str">
        <f>IF(VLOOKUP($A36,'FE - Flux 2 - CII'!$A47:$R487,11,FALSE)=0,"",VLOOKUP($A36,'FE - Flux 2 - CII'!$A47:$R487,11,FALSE))</f>
        <v> ISO 3166</v>
      </c>
      <c r="L36" s="93" t="str">
        <f>IF(VLOOKUP($A36,'FE - Flux 2 - CII'!$A47:$R487,12,FALSE)=0,"",VLOOKUP($A36,'FE - Flux 2 - CII'!$A47:$R487,12,FALSE))</f>
        <v/>
      </c>
      <c r="M36" s="108" t="str">
        <f>IF(VLOOKUP($A36,'FE - Flux 2 - CII'!$A47:$R487,13,FALSE)=0,"",VLOOKUP($A36,'FE - Flux 2 - CII'!$A47:$R487,13,FALSE))</f>
        <v> Country identification code.</v>
      </c>
      <c r="N36" s="92" t="str">
        <f>IF(VLOOKUP($A36,'FE - Flux 2 - CII'!$A47:$R487,14,FALSE)=0,"",VLOOKUP($A36,'FE - Flux 2 - CII'!$A47:$R487,14,FALSE))</f>
        <v> Valid country lists are registered with the Maintenance Agency for ISO 3166-1 “Codes for the representation of country names and their subdivisions”. It is recommended to use alpha-2 representation.</v>
      </c>
      <c r="O36" s="91" t="str">
        <f>IF(VLOOKUP($A36,'FE - Flux 2 - CII'!$A47:$R487,15,FALSE)=0,"",VLOOKUP($A36,'FE - Flux 2 - CII'!$A47:$R487,15,FALSE))</f>
        <v>G2.01 G6.08</v>
      </c>
      <c r="P36" s="91" t="str">
        <f>IF(VLOOKUP($A36,'FE - Flux 2 - CII'!$A47:$R487,16,FALSE)=0,"",VLOOKUP($A36,'FE - Flux 2 - CII'!$A47:$R487,16,FALSE))</f>
        <v/>
      </c>
      <c r="Q36" s="91" t="str">
        <f>IF(VLOOKUP($A36,'FE - Flux 2 - CII'!$A47:$R487,16,FALSE)=0,"",VLOOKUP($A36,'FE - Flux 2 - CII'!$A47:$R487,17,FALSE))</f>
        <v> BR-11</v>
      </c>
      <c r="R36" s="95" t="str">
        <f>IF(VLOOKUP($A36,'FE - Flux 2 - CII'!$A47:$R487,17,FALSE)=0,"",VLOOKUP($A36,'FE - Flux 2 - CII'!$A47:$R487,18,FALSE))</f>
        <v/>
      </c>
    </row>
    <row r="37" spans="1:18" ht="33.75" customHeight="1">
      <c r="A37" s="89" t="s">
        <v>1030</v>
      </c>
      <c r="B37" s="91" t="str">
        <f>IF(VLOOKUP($A37,'FE - Flux 2 - CII'!$A48:$R488,2,FALSE)=0,"",VLOOKUP($A37,'FE - Flux 2 - CII'!$A48:$R488,2,FALSE))</f>
        <v> 0..1</v>
      </c>
      <c r="C37" s="219" t="str">
        <f>IF(VLOOKUP($A37,'FE - Flux 2 - CII'!$A37:$R475,3,FALSE)=0,"",VLOOKUP($A37,'FE - Flux 2 - CII'!$A37:$R475,3,FALSE))</f>
        <v> TAX REPRESENTATIVE OF THE SELLER</v>
      </c>
      <c r="D37" s="23"/>
      <c r="E37" s="23"/>
      <c r="F37" s="23"/>
      <c r="G37" s="317" t="str">
        <f>IF(VLOOKUP($A37,'FE - Flux 2 - CII'!$A48:$R484,7,FALSE)=0,"",VLOOKUP($A37,'FE - Flux 2 - CII'!$A48:$R484,7,FALSE))</f>
        <v> /rsm:CrossIndustryInvoice/rsm:SupplyChainTradeTransaction/ram:ApplicableHeaderTradeAgreement/ram:SellerTaxRepresentativeTradeParty</v>
      </c>
      <c r="H37" s="292"/>
      <c r="I37" s="93" t="str">
        <f>IF(VLOOKUP($A37,'FE - Flux 2 - CII'!$A48:$R488,9,FALSE)=0,"",VLOOKUP($A37,'FE - Flux 2 - CII'!$A48:$R488,9,FALSE))</f>
        <v/>
      </c>
      <c r="J37" s="93" t="str">
        <f>IF(VLOOKUP($A37,'FE - Flux 2 - CII'!$A48:$R488,10,FALSE)=0,"",VLOOKUP($A37,'FE - Flux 2 - CII'!$A48:$R488,10,FALSE))</f>
        <v/>
      </c>
      <c r="K37" s="93" t="str">
        <f>IF(VLOOKUP($A37,'FE - Flux 2 - CII'!$A48:$R488,11,FALSE)=0,"",VLOOKUP($A37,'FE - Flux 2 - CII'!$A48:$R488,11,FALSE))</f>
        <v/>
      </c>
      <c r="L37" s="93" t="str">
        <f>IF(VLOOKUP($A37,'FE - Flux 2 - CII'!$A48:$R488,12,FALSE)=0,"",VLOOKUP($A37,'FE - Flux 2 - CII'!$A48:$R488,12,FALSE))</f>
        <v/>
      </c>
      <c r="M37" s="108" t="str">
        <f>IF(VLOOKUP($A37,'FE - Flux 2 - CII'!$A48:$R488,13,FALSE)=0,"",VLOOKUP($A37,'FE - Flux 2 - CII'!$A48:$R488,13,FALSE))</f>
        <v> Group of business terms providing information about the Seller's Tax Representative.</v>
      </c>
      <c r="N37" s="92" t="str">
        <f>IF(VLOOKUP($A37,'FE - Flux 2 - CII'!$A48:$R488,14,FALSE)=0,"",VLOOKUP($A37,'FE - Flux 2 - CII'!$A48:$R488,14,FALSE))</f>
        <v/>
      </c>
      <c r="O37" s="91" t="str">
        <f>IF(VLOOKUP($A37,'FE - Flux 2 - CII'!$A48:$R488,15,FALSE)=0,"",VLOOKUP($A37,'FE - Flux 2 - CII'!$A48:$R488,15,FALSE))</f>
        <v> G6.13 G1.76</v>
      </c>
      <c r="P37" s="91" t="str">
        <f>IF(VLOOKUP($A37,'FE - Flux 2 - CII'!$A48:$R488,16,FALSE)=0,"",VLOOKUP($A37,'FE - Flux 2 - CII'!$A48:$R488,16,FALSE))</f>
        <v/>
      </c>
      <c r="Q37" s="91" t="str">
        <f>IF(VLOOKUP($A37,'FE - Flux 2 - CII'!$A48:$R488,16,FALSE)=0,"",VLOOKUP($A37,'FE - Flux 2 - CII'!$A48:$R488,17,FALSE))</f>
        <v/>
      </c>
      <c r="R37" s="95" t="str">
        <f>IF(VLOOKUP($A37,'FE - Flux 2 - CII'!$A48:$R488,17,FALSE)=0,"",VLOOKUP($A37,'FE - Flux 2 - CII'!$A48:$R488,18,FALSE))</f>
        <v/>
      </c>
    </row>
    <row r="38" spans="1:18" ht="33.75" customHeight="1">
      <c r="A38" s="97" t="s">
        <v>1040</v>
      </c>
      <c r="B38" s="91" t="str">
        <f>IF(VLOOKUP($A38,'FE - Flux 2 - CII'!$A49:$R489,2,FALSE)=0,"",VLOOKUP($A38,'FE - Flux 2 - CII'!$A49:$R489,2,FALSE))</f>
        <v> 1..1</v>
      </c>
      <c r="C38" s="43"/>
      <c r="D38" s="137" t="str">
        <f>IF(VLOOKUP($A38,'FE - Flux 2 - CII'!$A38:$R476,4,FALSE)=0,"",VLOOKUP($A38,'FE - Flux 2 - CII'!$A38:$R476,4,FALSE))</f>
        <v> VAT identifier of the seller's tax representative</v>
      </c>
      <c r="E38" s="99"/>
      <c r="F38" s="99"/>
      <c r="G38" s="317" t="str">
        <f>IF(VLOOKUP($A38,'FE - Flux 2 - CII'!$A49:$R485,7,FALSE)=0,"",VLOOKUP($A38,'FE - Flux 2 - CII'!$A49:$R485,7,FALSE))</f>
        <v> /rsm:CrossIndustryInvoice/rsm:SupplyChainTradeTransaction/ram:ApplicableHeaderTradeAgreement/ram:SellerTaxRepresentativeTradeParty/ram:SpecifiedTaxRegistration/ram:ID</v>
      </c>
      <c r="H38" s="292"/>
      <c r="I38" s="93" t="str">
        <f>IF(VLOOKUP($A38,'FE - Flux 2 - CII'!$A49:$R489,9,FALSE)=0,"",VLOOKUP($A38,'FE - Flux 2 - CII'!$A49:$R489,9,FALSE))</f>
        <v> IDENTIFIER</v>
      </c>
      <c r="J38" s="93">
        <f>IF(VLOOKUP($A38,'FE - Flux 2 - CII'!$A49:$R489,10,FALSE)=0,"",VLOOKUP($A38,'FE - Flux 2 - CII'!$A49:$R489,10,FALSE))</f>
        <v>15</v>
      </c>
      <c r="K38" s="93" t="str">
        <f>IF(VLOOKUP($A38,'FE - Flux 2 - CII'!$A49:$R489,11,FALSE)=0,"",VLOOKUP($A38,'FE - Flux 2 - CII'!$A49:$R489,11,FALSE))</f>
        <v> ISO 3166-1</v>
      </c>
      <c r="L38" s="93" t="str">
        <f>IF(VLOOKUP($A38,'FE - Flux 2 - CII'!$A49:$R489,12,FALSE)=0,"",VLOOKUP($A38,'FE - Flux 2 - CII'!$A49:$R489,12,FALSE))</f>
        <v/>
      </c>
      <c r="M38" s="108" t="str">
        <f>IF(VLOOKUP($A38,'FE - Flux 2 - CII'!$A49:$R489,13,FALSE)=0,"",VLOOKUP($A38,'FE - Flux 2 - CII'!$A49:$R489,13,FALSE))</f>
        <v> VAT identifier of the party representing the Seller for tax purposes.</v>
      </c>
      <c r="N38" s="92" t="str">
        <f>IF(VLOOKUP($A38,'FE - Flux 2 - CII'!$A49:$R489,14,FALSE)=0,"",VLOOKUP($A38,'FE - Flux 2 - CII'!$A49:$R489,14,FALSE))</f>
        <v> VAT number consisting of the prefix of a country code based on the ISO 3166-1 standard.</v>
      </c>
      <c r="O38" s="91" t="str">
        <f>IF(VLOOKUP($A38,'FE - Flux 2 - CII'!$A49:$R489,15,FALSE)=0,"",VLOOKUP($A38,'FE - Flux 2 - CII'!$A49:$R489,15,FALSE))</f>
        <v> G1.47</v>
      </c>
      <c r="P38" s="91" t="str">
        <f>IF(VLOOKUP($A38,'FE - Flux 2 - CII'!$A49:$R489,16,FALSE)=0,"",VLOOKUP($A38,'FE - Flux 2 - CII'!$A49:$R489,16,FALSE))</f>
        <v/>
      </c>
      <c r="Q38" s="91" t="str">
        <f>IF(VLOOKUP($A38,'FE - Flux 2 - CII'!$A49:$R489,16,FALSE)=0,"",VLOOKUP($A38,'FE - Flux 2 - CII'!$A49:$R489,17,FALSE))</f>
        <v> BR-56 BR-CO-9</v>
      </c>
      <c r="R38" s="95" t="str">
        <f>IF(VLOOKUP($A38,'FE - Flux 2 - CII'!$A49:$R489,17,FALSE)=0,"",VLOOKUP($A38,'FE - Flux 2 - CII'!$A49:$R489,18,FALSE))</f>
        <v/>
      </c>
    </row>
    <row r="39" spans="1:18" ht="33.75" customHeight="1">
      <c r="A39" s="97" t="s">
        <v>1048</v>
      </c>
      <c r="B39" s="91" t="str">
        <f>IF(VLOOKUP($A39,'FE - Flux 2 - CII'!$A50:$R490,2,FALSE)=0,"",VLOOKUP($A39,'FE - Flux 2 - CII'!$A50:$R490,2,FALSE))</f>
        <v> 1..1</v>
      </c>
      <c r="C39" s="28"/>
      <c r="D39" s="31" t="str">
        <f>IF(VLOOKUP($A39,'FE - Flux 2 - CII'!$A38:$R477,4,FALSE)=0,"",VLOOKUP($A39,'FE - Flux 2 - CII'!$A38:$R477,4,FALSE))</f>
        <v/>
      </c>
      <c r="E39" s="287" t="s">
        <v>1049</v>
      </c>
      <c r="F39" s="287"/>
      <c r="G39" s="317" t="str">
        <f>IF(VLOOKUP($A39,'FE - Flux 2 - CII'!$A50:$R486,7,FALSE)=0,"",VLOOKUP($A39,'FE - Flux 2 - CII'!$A50:$R486,7,FALSE))</f>
        <v>/rsm:CrossIndustryInvoice/rsm:SupplyChainTradeTransaction/ram:ApplicableHeaderTradeAgreement/ram:SellerTaxRepresentativeTradeParty/ram:SpecifiedTaxRegistration/ram:ID/@schemeID</v>
      </c>
      <c r="H39" s="292"/>
      <c r="I39" s="93" t="str">
        <f>IF(VLOOKUP($A39,'FE - Flux 2 - CII'!$A50:$R490,9,FALSE)=0,"",VLOOKUP($A39,'FE - Flux 2 - CII'!$A50:$R490,9,FALSE))</f>
        <v> CODED</v>
      </c>
      <c r="J39" s="93">
        <f>IF(VLOOKUP($A39,'FE - Flux 2 - CII'!$A50:$R490,10,FALSE)=0,"",VLOOKUP($A39,'FE - Flux 2 - CII'!$A50:$R490,10,FALSE))</f>
        <v>3</v>
      </c>
      <c r="K39" s="93" t="str">
        <f>IF(VLOOKUP($A39,'FE - Flux 2 - CII'!$A50:$R490,11,FALSE)=0,"",VLOOKUP($A39,'FE - Flux 2 - CII'!$A50:$R490,11,FALSE))</f>
        <v> Value = VAT (UBL) Value = VA (CII)</v>
      </c>
      <c r="L39" s="93" t="str">
        <f>IF(VLOOKUP($A39,'FE - Flux 2 - CII'!$A50:$R490,12,FALSE)=0,"",VLOOKUP($A39,'FE - Flux 2 - CII'!$A50:$R490,12,FALSE))</f>
        <v/>
      </c>
      <c r="M39" s="108" t="str">
        <f>IF(VLOOKUP($A39,'FE - Flux 2 - CII'!$A50:$R490,13,FALSE)=0,"",VLOOKUP($A39,'FE - Flux 2 - CII'!$A50:$R490,13,FALSE))</f>
        <v/>
      </c>
      <c r="N39" s="92" t="str">
        <f>IF(VLOOKUP($A39,'FE - Flux 2 - CII'!$A50:$R490,14,FALSE)=0,"",VLOOKUP($A39,'FE - Flux 2 - CII'!$A50:$R490,14,FALSE))</f>
        <v/>
      </c>
      <c r="O39" s="91" t="str">
        <f>IF(VLOOKUP($A39,'FE - Flux 2 - CII'!$A50:$R490,15,FALSE)=0,"",VLOOKUP($A39,'FE - Flux 2 - CII'!$A50:$R490,15,FALSE))</f>
        <v/>
      </c>
      <c r="P39" s="91" t="str">
        <f>IF(VLOOKUP($A39,'FE - Flux 2 - CII'!$A50:$R490,16,FALSE)=0,"",VLOOKUP($A39,'FE - Flux 2 - CII'!$A50:$R490,16,FALSE))</f>
        <v/>
      </c>
      <c r="Q39" s="91" t="str">
        <f>IF(VLOOKUP($A39,'FE - Flux 2 - CII'!$A50:$R490,16,FALSE)=0,"",VLOOKUP($A39,'FE - Flux 2 - CII'!$A50:$R490,17,FALSE))</f>
        <v/>
      </c>
      <c r="R39" s="95" t="str">
        <f>IF(VLOOKUP($A39,'FE - Flux 2 - CII'!$A50:$R490,17,FALSE)=0,"",VLOOKUP($A39,'FE - Flux 2 - CII'!$A50:$R490,18,FALSE))</f>
        <v/>
      </c>
    </row>
    <row r="40" spans="1:18" ht="33.75" customHeight="1">
      <c r="A40" s="89" t="s">
        <v>1081</v>
      </c>
      <c r="B40" s="91" t="str">
        <f>IF(VLOOKUP($A40,'FE - Flux 2 - CII'!$A51:$R491,2,FALSE)=0,"",VLOOKUP($A40,'FE - Flux 2 - CII'!$A51:$R491,2,FALSE))</f>
        <v> 0..1</v>
      </c>
      <c r="C40" s="23" t="str">
        <f>IF(VLOOKUP($A40,'FE - Flux 2 - CII'!$A39:$R477,3,FALSE)=0,"",VLOOKUP($A40,'FE - Flux 2 - CII'!$A39:$R477,3,FALSE))</f>
        <v> DELIVERY INFORMATION/SERVICE PROVISION</v>
      </c>
      <c r="D40" s="209"/>
      <c r="E40" s="209"/>
      <c r="F40" s="209"/>
      <c r="G40" s="317" t="str">
        <f>IF(VLOOKUP($A40,'FE - Flux 2 - CII'!$A51:$R487,7,FALSE)=0,"",VLOOKUP($A40,'FE - Flux 2 - CII'!$A51:$R487,7,FALSE))</f>
        <v> /rsm:CrossIndustryInvoice/rsm:SupplyChainTradeTransaction/ram:ApplicableHeaderTradeDelivery/ram:ShipToTradeParty</v>
      </c>
      <c r="H40" s="292"/>
      <c r="I40" s="93" t="str">
        <f>IF(VLOOKUP($A40,'FE - Flux 2 - CII'!$A51:$R491,9,FALSE)=0,"",VLOOKUP($A40,'FE - Flux 2 - CII'!$A51:$R491,9,FALSE))</f>
        <v/>
      </c>
      <c r="J40" s="93" t="str">
        <f>IF(VLOOKUP($A40,'FE - Flux 2 - CII'!$A51:$R491,10,FALSE)=0,"",VLOOKUP($A40,'FE - Flux 2 - CII'!$A51:$R491,10,FALSE))</f>
        <v/>
      </c>
      <c r="K40" s="93" t="str">
        <f>IF(VLOOKUP($A40,'FE - Flux 2 - CII'!$A51:$R491,11,FALSE)=0,"",VLOOKUP($A40,'FE - Flux 2 - CII'!$A51:$R491,11,FALSE))</f>
        <v/>
      </c>
      <c r="L40" s="93" t="str">
        <f>IF(VLOOKUP($A40,'FE - Flux 2 - CII'!$A51:$R491,12,FALSE)=0,"",VLOOKUP($A40,'FE - Flux 2 - CII'!$A51:$R491,12,FALSE))</f>
        <v/>
      </c>
      <c r="M40" s="108" t="str">
        <f>IF(VLOOKUP($A40,'FE - Flux 2 - CII'!$A51:$R491,13,FALSE)=0,"",VLOOKUP($A40,'FE - Flux 2 - CII'!$A51:$R491,13,FALSE))</f>
        <v> A group of business terms providing information about where and when invoiced goods and services are delivered.</v>
      </c>
      <c r="N40" s="92" t="str">
        <f>IF(VLOOKUP($A40,'FE - Flux 2 - CII'!$A51:$R491,14,FALSE)=0,"",VLOOKUP($A40,'FE - Flux 2 - CII'!$A51:$R491,14,FALSE))</f>
        <v/>
      </c>
      <c r="O40" s="91" t="str">
        <f>IF(VLOOKUP($A40,'FE - Flux 2 - CII'!$A51:$R491,15,FALSE)=0,"",VLOOKUP($A40,'FE - Flux 2 - CII'!$A51:$R491,15,FALSE))</f>
        <v/>
      </c>
      <c r="P40" s="91" t="str">
        <f>IF(VLOOKUP($A40,'FE - Flux 2 - CII'!$A51:$R491,16,FALSE)=0,"",VLOOKUP($A40,'FE - Flux 2 - CII'!$A51:$R491,16,FALSE))</f>
        <v/>
      </c>
      <c r="Q40" s="91" t="str">
        <f>IF(VLOOKUP($A40,'FE - Flux 2 - CII'!$A51:$R491,16,FALSE)=0,"",VLOOKUP($A40,'FE - Flux 2 - CII'!$A51:$R491,17,FALSE))</f>
        <v/>
      </c>
      <c r="R40" s="95" t="str">
        <f>IF(VLOOKUP($A40,'FE - Flux 2 - CII'!$A51:$R491,17,FALSE)=0,"",VLOOKUP($A40,'FE - Flux 2 - CII'!$A51:$R491,18,FALSE))</f>
        <v/>
      </c>
    </row>
    <row r="41" spans="1:18" ht="56">
      <c r="A41" s="97" t="s">
        <v>1099</v>
      </c>
      <c r="B41" s="91" t="str">
        <f>IF(VLOOKUP($A41,'FE - Flux 2 - CII'!$A52:$R492,2,FALSE)=0,"",VLOOKUP($A41,'FE - Flux 2 - CII'!$A52:$R492,2,FALSE))</f>
        <v> 0..1</v>
      </c>
      <c r="C41" s="43"/>
      <c r="D41" s="99" t="str">
        <f>IF(VLOOKUP($A41,'FE - Flux 2 - CII'!$A40:$R478,4,FALSE)=0,"",VLOOKUP($A41,'FE - Flux 2 - CII'!$A40:$R478,4,FALSE))</f>
        <v> Effective date of delivery / end of performance of the service</v>
      </c>
      <c r="E41" s="48"/>
      <c r="F41" s="134"/>
      <c r="G41" s="317" t="str">
        <f>IF(VLOOKUP($A41,'FE - Flux 2 - CII'!$A52:$R488,7,FALSE)=0,"",VLOOKUP($A41,'FE - Flux 2 - CII'!$A52:$R488,7,FALSE))</f>
        <v> /rsm:CrossIndustryInvoice/rsm:SupplyChainTradeTransaction/ram:ApplicableHeaderTradeDelivery/ram:ActualDeliverySupplyChainEvent/ram:OccurrenceDateTime/udt:DateTimeString</v>
      </c>
      <c r="H41" s="292"/>
      <c r="I41" s="93" t="str">
        <f>IF(VLOOKUP($A41,'FE - Flux 2 - CII'!$A52:$R492,9,FALSE)=0,"",VLOOKUP($A41,'FE - Flux 2 - CII'!$A52:$R492,9,FALSE))</f>
        <v> DATE</v>
      </c>
      <c r="J41" s="93" t="str">
        <f>IF(VLOOKUP($A41,'FE - Flux 2 - CII'!$A52:$R492,10,FALSE)=0,"",VLOOKUP($A41,'FE - Flux 2 - CII'!$A52:$R492,10,FALSE))</f>
        <v> ISO</v>
      </c>
      <c r="K41" s="93" t="str">
        <f>IF(VLOOKUP($A41,'FE - Flux 2 - CII'!$A52:$R492,11,FALSE)=0,"",VLOOKUP($A41,'FE - Flux 2 - CII'!$A52:$R492,11,FALSE))</f>
        <v> YYYY-MM-DD (UBL format) YYYYMMDD (CII format)</v>
      </c>
      <c r="L41" s="93" t="str">
        <f>IF(VLOOKUP($A41,'FE - Flux 2 - CII'!$A52:$R492,12,FALSE)=0,"",VLOOKUP($A41,'FE - Flux 2 - CII'!$A52:$R492,12,FALSE))</f>
        <v/>
      </c>
      <c r="M41" s="108" t="str">
        <f>IF(VLOOKUP($A41,'FE - Flux 2 - CII'!$A52:$R492,13,FALSE)=0,"",VLOOKUP($A41,'FE - Flux 2 - CII'!$A52:$R492,13,FALSE))</f>
        <v>Date on which delivery is made.</v>
      </c>
      <c r="N41" s="92" t="str">
        <f>IF(VLOOKUP($A41,'FE - Flux 2 - CII'!$A52:$R492,14,FALSE)=0,"",VLOOKUP($A41,'FE - Flux 2 - CII'!$A52:$R492,14,FALSE))</f>
        <v/>
      </c>
      <c r="O41" s="91" t="str">
        <f>IF(VLOOKUP($A41,'FE - Flux 2 - CII'!$A52:$R492,15,FALSE)=0,"",VLOOKUP($A41,'FE - Flux 2 - CII'!$A52:$R492,15,FALSE))</f>
        <v> G1.09 G1.36 G1.39 G6.11</v>
      </c>
      <c r="P41" s="91" t="str">
        <f>IF(VLOOKUP($A41,'FE - Flux 2 - CII'!$A52:$R492,16,FALSE)=0,"",VLOOKUP($A41,'FE - Flux 2 - CII'!$A52:$R492,16,FALSE))</f>
        <v/>
      </c>
      <c r="Q41" s="91" t="str">
        <f>IF(VLOOKUP($A41,'FE - Flux 2 - CII'!$A52:$R492,16,FALSE)=0,"",VLOOKUP($A41,'FE - Flux 2 - CII'!$A52:$R492,17,FALSE))</f>
        <v/>
      </c>
      <c r="R41" s="95" t="str">
        <f>IF(VLOOKUP($A41,'FE - Flux 2 - CII'!$A52:$R492,17,FALSE)=0,"",VLOOKUP($A41,'FE - Flux 2 - CII'!$A52:$R492,18,FALSE))</f>
        <v/>
      </c>
    </row>
    <row r="42" spans="1:18" ht="28">
      <c r="A42" s="89" t="s">
        <v>1104</v>
      </c>
      <c r="B42" s="91" t="str">
        <f>IF(VLOOKUP($A42,'FE - Flux 2 - CII'!$A53:$R493,2,FALSE)=0,"",VLOOKUP($A42,'FE - Flux 2 - CII'!$A53:$R493,2,FALSE))</f>
        <v> 0..1</v>
      </c>
      <c r="C42" s="27" t="str">
        <f>IF(VLOOKUP($A42,'FE - Flux 2 - CII'!$A41:$R479,3,FALSE)=0,"",VLOOKUP($A42,'FE - Flux 2 - CII'!$A41:$R479,3,FALSE))</f>
        <v> BILLING PERIOD</v>
      </c>
      <c r="D42" s="209"/>
      <c r="E42" s="209"/>
      <c r="F42" s="209"/>
      <c r="G42" s="317" t="str">
        <f>IF(VLOOKUP($A42,'FE - Flux 2 - CII'!$A53:$R489,7,FALSE)=0,"",VLOOKUP($A42,'FE - Flux 2 - CII'!$A53:$R489,7,FALSE))</f>
        <v> /rsm:CrossIndustryInvoice/rsm:SupplyChainTradeTransaction/ram:ApplicableHeaderTradeSettlement/ram:BillingSpecifiedPeriod</v>
      </c>
      <c r="H42" s="292"/>
      <c r="I42" s="93" t="str">
        <f>IF(VLOOKUP($A42,'FE - Flux 2 - CII'!$A53:$R493,9,FALSE)=0,"",VLOOKUP($A42,'FE - Flux 2 - CII'!$A53:$R493,9,FALSE))</f>
        <v/>
      </c>
      <c r="J42" s="93" t="str">
        <f>IF(VLOOKUP($A42,'FE - Flux 2 - CII'!$A53:$R493,10,FALSE)=0,"",VLOOKUP($A42,'FE - Flux 2 - CII'!$A53:$R493,10,FALSE))</f>
        <v/>
      </c>
      <c r="K42" s="93" t="str">
        <f>IF(VLOOKUP($A42,'FE - Flux 2 - CII'!$A53:$R493,11,FALSE)=0,"",VLOOKUP($A42,'FE - Flux 2 - CII'!$A53:$R493,11,FALSE))</f>
        <v/>
      </c>
      <c r="L42" s="93" t="str">
        <f>IF(VLOOKUP($A42,'FE - Flux 2 - CII'!$A53:$R493,12,FALSE)=0,"",VLOOKUP($A42,'FE - Flux 2 - CII'!$A53:$R493,12,FALSE))</f>
        <v/>
      </c>
      <c r="M42" s="108" t="str">
        <f>IF(VLOOKUP($A42,'FE - Flux 2 - CII'!$A53:$R493,13,FALSE)=0,"",VLOOKUP($A42,'FE - Flux 2 - CII'!$A53:$R493,13,FALSE))</f>
        <v> A group of business terms providing information about the billing period.</v>
      </c>
      <c r="N42" s="92" t="str">
        <f>IF(VLOOKUP($A42,'FE - Flux 2 - CII'!$A53:$R493,14,FALSE)=0,"",VLOOKUP($A42,'FE - Flux 2 - CII'!$A53:$R493,14,FALSE))</f>
        <v> Used to indicate when the period covered by the Invoice begins and when it ends.</v>
      </c>
      <c r="O42" s="91" t="str">
        <f>IF(VLOOKUP($A42,'FE - Flux 2 - CII'!$A53:$R493,15,FALSE)=0,"",VLOOKUP($A42,'FE - Flux 2 - CII'!$A53:$R493,15,FALSE))</f>
        <v> G6.11</v>
      </c>
      <c r="P42" s="91" t="str">
        <f>IF(VLOOKUP($A42,'FE - Flux 2 - CII'!$A53:$R493,16,FALSE)=0,"",VLOOKUP($A42,'FE - Flux 2 - CII'!$A53:$R493,16,FALSE))</f>
        <v/>
      </c>
      <c r="Q42" s="91" t="str">
        <f>IF(VLOOKUP($A42,'FE - Flux 2 - CII'!$A53:$R493,16,FALSE)=0,"",VLOOKUP($A42,'FE - Flux 2 - CII'!$A53:$R493,17,FALSE))</f>
        <v/>
      </c>
      <c r="R42" s="95" t="str">
        <f>IF(VLOOKUP($A42,'FE - Flux 2 - CII'!$A53:$R493,17,FALSE)=0,"",VLOOKUP($A42,'FE - Flux 2 - CII'!$A53:$R493,18,FALSE))</f>
        <v/>
      </c>
    </row>
    <row r="43" spans="1:18" ht="42">
      <c r="A43" s="97" t="s">
        <v>1109</v>
      </c>
      <c r="B43" s="91" t="str">
        <f>IF(VLOOKUP($A43,'FE - Flux 2 - CII'!$A54:$R494,2,FALSE)=0,"",VLOOKUP($A43,'FE - Flux 2 - CII'!$A54:$R494,2,FALSE))</f>
        <v> 0..1</v>
      </c>
      <c r="C43" s="43"/>
      <c r="D43" s="99" t="str">
        <f>IF(VLOOKUP($A43,'FE - Flux 2 - CII'!$A46:$R480,4,FALSE)=0,"",VLOOKUP($A43,'FE - Flux 2 - CII'!$A46:$R480,4,FALSE))</f>
        <v> Billing period start date</v>
      </c>
      <c r="E43" s="133"/>
      <c r="F43" s="134"/>
      <c r="G43" s="317" t="str">
        <f>IF(VLOOKUP($A43,'FE - Flux 2 - CII'!$A54:$R490,7,FALSE)=0,"",VLOOKUP($A43,'FE - Flux 2 - CII'!$A54:$R490,7,FALSE))</f>
        <v> /rsm:CrossIndustryInvoice/rsm:SupplyChainTradeTransaction/ram:ApplicableHeaderTradeSettlement/ram:BillingSpecifiedPeriod/ram:StartDateTime/udt:DateTimeString</v>
      </c>
      <c r="H43" s="292"/>
      <c r="I43" s="93" t="str">
        <f>IF(VLOOKUP($A43,'FE - Flux 2 - CII'!$A54:$R494,9,FALSE)=0,"",VLOOKUP($A43,'FE - Flux 2 - CII'!$A54:$R494,9,FALSE))</f>
        <v> DATE</v>
      </c>
      <c r="J43" s="93" t="str">
        <f>IF(VLOOKUP($A43,'FE - Flux 2 - CII'!$A54:$R494,10,FALSE)=0,"",VLOOKUP($A43,'FE - Flux 2 - CII'!$A54:$R494,10,FALSE))</f>
        <v> ISO</v>
      </c>
      <c r="K43" s="93" t="str">
        <f>IF(VLOOKUP($A43,'FE - Flux 2 - CII'!$A54:$R494,11,FALSE)=0,"",VLOOKUP($A43,'FE - Flux 2 - CII'!$A54:$R494,11,FALSE))</f>
        <v> YYYY-MM-DD (UBL format) YYYYMMDD (CII format)</v>
      </c>
      <c r="L43" s="93" t="str">
        <f>IF(VLOOKUP($A43,'FE - Flux 2 - CII'!$A54:$R494,12,FALSE)=0,"",VLOOKUP($A43,'FE - Flux 2 - CII'!$A54:$R494,12,FALSE))</f>
        <v/>
      </c>
      <c r="M43" s="108" t="str">
        <f>IF(VLOOKUP($A43,'FE - Flux 2 - CII'!$A54:$R494,13,FALSE)=0,"",VLOOKUP($A43,'FE - Flux 2 - CII'!$A54:$R494,13,FALSE))</f>
        <v> Date the billing period begins.</v>
      </c>
      <c r="N43" s="92" t="str">
        <f>IF(VLOOKUP($A43,'FE - Flux 2 - CII'!$A54:$R494,14,FALSE)=0,"",VLOOKUP($A43,'FE - Flux 2 - CII'!$A54:$R494,14,FALSE))</f>
        <v> This date corresponds to the first day of the period.</v>
      </c>
      <c r="O43" s="91" t="str">
        <f>IF(VLOOKUP($A43,'FE - Flux 2 - CII'!$A54:$R494,15,FALSE)=0,"",VLOOKUP($A43,'FE - Flux 2 - CII'!$A54:$R494,15,FALSE))</f>
        <v> G1.09 G1.36 G6.11</v>
      </c>
      <c r="P43" s="91" t="str">
        <f>IF(VLOOKUP($A43,'FE - Flux 2 - CII'!$A54:$R494,16,FALSE)=0,"",VLOOKUP($A43,'FE - Flux 2 - CII'!$A54:$R494,16,FALSE))</f>
        <v/>
      </c>
      <c r="Q43" s="91" t="str">
        <f>IF(VLOOKUP($A43,'FE - Flux 2 - CII'!$A54:$R494,16,FALSE)=0,"",VLOOKUP($A43,'FE - Flux 2 - CII'!$A54:$R494,17,FALSE))</f>
        <v> BR-CO-19</v>
      </c>
      <c r="R43" s="95" t="str">
        <f>IF(VLOOKUP($A43,'FE - Flux 2 - CII'!$A54:$R494,17,FALSE)=0,"",VLOOKUP($A43,'FE - Flux 2 - CII'!$A54:$R494,18,FALSE))</f>
        <v/>
      </c>
    </row>
    <row r="44" spans="1:18" ht="42">
      <c r="A44" s="97" t="s">
        <v>1116</v>
      </c>
      <c r="B44" s="91" t="str">
        <f>IF(VLOOKUP($A44,'FE - Flux 2 - CII'!$A55:$R495,2,FALSE)=0,"",VLOOKUP($A44,'FE - Flux 2 - CII'!$A55:$R495,2,FALSE))</f>
        <v>0..1</v>
      </c>
      <c r="C44" s="43"/>
      <c r="D44" s="99" t="str">
        <f>IF(VLOOKUP($A44,'FE - Flux 2 - CII'!$A48:$R481,4,FALSE)=0,"",VLOOKUP($A44,'FE - Flux 2 - CII'!$A48:$R481,4,FALSE))</f>
        <v> Billing period end date</v>
      </c>
      <c r="E44" s="133"/>
      <c r="F44" s="134"/>
      <c r="G44" s="317" t="str">
        <f>IF(VLOOKUP($A44,'FE - Flux 2 - CII'!$A55:$R491,7,FALSE)=0,"",VLOOKUP($A44,'FE - Flux 2 - CII'!$A55:$R491,7,FALSE))</f>
        <v> /rsm:CrossIndustryInvoice/rsm:SupplyChainTradeTransaction/ram:ApplicableHeaderTradeSettlement/ram:BillingSpecifiedPeriod/ram:EndDateTime/udt:DateTimeString</v>
      </c>
      <c r="H44" s="292"/>
      <c r="I44" s="93" t="str">
        <f>IF(VLOOKUP($A44,'FE - Flux 2 - CII'!$A55:$R495,9,FALSE)=0,"",VLOOKUP($A44,'FE - Flux 2 - CII'!$A55:$R495,9,FALSE))</f>
        <v> DATE</v>
      </c>
      <c r="J44" s="93" t="str">
        <f>IF(VLOOKUP($A44,'FE - Flux 2 - CII'!$A55:$R495,10,FALSE)=0,"",VLOOKUP($A44,'FE - Flux 2 - CII'!$A55:$R495,10,FALSE))</f>
        <v> ISO</v>
      </c>
      <c r="K44" s="93" t="str">
        <f>IF(VLOOKUP($A44,'FE - Flux 2 - CII'!$A55:$R495,11,FALSE)=0,"",VLOOKUP($A44,'FE - Flux 2 - CII'!$A55:$R495,11,FALSE))</f>
        <v> YYYY-MM-DD (UBL format) YYYYMMDD (CII format)</v>
      </c>
      <c r="L44" s="93" t="str">
        <f>IF(VLOOKUP($A44,'FE - Flux 2 - CII'!$A55:$R495,12,FALSE)=0,"",VLOOKUP($A44,'FE - Flux 2 - CII'!$A55:$R495,12,FALSE))</f>
        <v/>
      </c>
      <c r="M44" s="108" t="str">
        <f>IF(VLOOKUP($A44,'FE - Flux 2 - CII'!$A55:$R495,13,FALSE)=0,"",VLOOKUP($A44,'FE - Flux 2 - CII'!$A55:$R495,13,FALSE))</f>
        <v> Date the billing period ends.</v>
      </c>
      <c r="N44" s="92" t="str">
        <f>IF(VLOOKUP($A44,'FE - Flux 2 - CII'!$A55:$R495,14,FALSE)=0,"",VLOOKUP($A44,'FE - Flux 2 - CII'!$A55:$R495,14,FALSE))</f>
        <v> This date corresponds to the last day of the period.</v>
      </c>
      <c r="O44" s="91" t="str">
        <f>IF(VLOOKUP($A44,'FE - Flux 2 - CII'!$A55:$R495,15,FALSE)=0,"",VLOOKUP($A44,'FE - Flux 2 - CII'!$A55:$R495,15,FALSE))</f>
        <v> G1.09 G1.36 G6.11</v>
      </c>
      <c r="P44" s="91" t="str">
        <f>IF(VLOOKUP($A44,'FE - Flux 2 - CII'!$A55:$R495,16,FALSE)=0,"",VLOOKUP($A44,'FE - Flux 2 - CII'!$A55:$R495,16,FALSE))</f>
        <v/>
      </c>
      <c r="Q44" s="91" t="str">
        <f>IF(VLOOKUP($A44,'FE - Flux 2 - CII'!$A55:$R495,16,FALSE)=0,"",VLOOKUP($A44,'FE - Flux 2 - CII'!$A55:$R495,17,FALSE))</f>
        <v> BR-29 BR-CO-19</v>
      </c>
      <c r="R44" s="95" t="str">
        <f>IF(VLOOKUP($A44,'FE - Flux 2 - CII'!$A55:$R495,17,FALSE)=0,"",VLOOKUP($A44,'FE - Flux 2 - CII'!$A55:$R495,18,FALSE))</f>
        <v/>
      </c>
    </row>
    <row r="45" spans="1:18" ht="42">
      <c r="A45" s="89" t="s">
        <v>1122</v>
      </c>
      <c r="B45" s="91" t="str">
        <f>IF(VLOOKUP($A45,'FE - Flux 2 - CII'!$A56:$R496,2,FALSE)=0,"",VLOOKUP($A45,'FE - Flux 2 - CII'!$A56:$R496,2,FALSE))</f>
        <v> 0..1</v>
      </c>
      <c r="C45" s="23" t="str">
        <f>IF(VLOOKUP($A45,'FE - Flux 2 - CII'!$A50:$R482,3,FALSE)=0,"",VLOOKUP($A45,'FE - Flux 2 - CII'!$A50:$R482,3,FALSE))</f>
        <v> DELIVERY ADDRESS/PROVISION OF SERVICE</v>
      </c>
      <c r="D45" s="209"/>
      <c r="E45" s="209"/>
      <c r="F45" s="209"/>
      <c r="G45" s="317" t="str">
        <f>IF(VLOOKUP($A45,'FE - Flux 2 - CII'!$A56:$R492,7,FALSE)=0,"",VLOOKUP($A45,'FE - Flux 2 - CII'!$A56:$R492,7,FALSE))</f>
        <v> /rsm:CrossIndustryInvoice/rsm:SupplyChainTradeTransaction/ram:ApplicableHeaderTradeDelivery/ram:ShipToTradeParty/ram:PostalTradeAddress</v>
      </c>
      <c r="H45" s="292"/>
      <c r="I45" s="93" t="str">
        <f>IF(VLOOKUP($A45,'FE - Flux 2 - CII'!$A56:$R496,9,FALSE)=0,"",VLOOKUP($A45,'FE - Flux 2 - CII'!$A56:$R496,9,FALSE))</f>
        <v/>
      </c>
      <c r="J45" s="93" t="str">
        <f>IF(VLOOKUP($A45,'FE - Flux 2 - CII'!$A56:$R496,10,FALSE)=0,"",VLOOKUP($A45,'FE - Flux 2 - CII'!$A56:$R496,10,FALSE))</f>
        <v/>
      </c>
      <c r="K45" s="93" t="str">
        <f>IF(VLOOKUP($A45,'FE - Flux 2 - CII'!$A56:$R496,11,FALSE)=0,"",VLOOKUP($A45,'FE - Flux 2 - CII'!$A56:$R496,11,FALSE))</f>
        <v/>
      </c>
      <c r="L45" s="93" t="str">
        <f>IF(VLOOKUP($A45,'FE - Flux 2 - CII'!$A56:$R496,12,FALSE)=0,"",VLOOKUP($A45,'FE - Flux 2 - CII'!$A56:$R496,12,FALSE))</f>
        <v/>
      </c>
      <c r="M45" s="108" t="str">
        <f>IF(VLOOKUP($A45,'FE - Flux 2 - CII'!$A56:$R496,13,FALSE)=0,"",VLOOKUP($A45,'FE - Flux 2 - CII'!$A56:$R496,13,FALSE))</f>
        <v> A group of business terms providing information about the address to which invoiced goods and services have been or are being delivered.</v>
      </c>
      <c r="N45" s="92" t="str">
        <f>IF(VLOOKUP($A45,'FE - Flux 2 - CII'!$A56:$R496,14,FALSE)=0,"",VLOOKUP($A45,'FE - Flux 2 - CII'!$A56:$R496,14,FALSE))</f>
        <v>In the case of collection, the address of the place of delivery is the collection address. Relevant elements of the address must be completed to comply with legal requirements.</v>
      </c>
      <c r="O45" s="91" t="str">
        <f>IF(VLOOKUP($A45,'FE - Flux 2 - CII'!$A56:$R496,15,FALSE)=0,"",VLOOKUP($A45,'FE - Flux 2 - CII'!$A56:$R496,15,FALSE))</f>
        <v> G6.16</v>
      </c>
      <c r="P45" s="91" t="str">
        <f>IF(VLOOKUP($A45,'FE - Flux 2 - CII'!$A56:$R496,16,FALSE)=0,"",VLOOKUP($A45,'FE - Flux 2 - CII'!$A56:$R496,16,FALSE))</f>
        <v/>
      </c>
      <c r="Q45" s="91" t="str">
        <f>IF(VLOOKUP($A45,'FE - Flux 2 - CII'!$A56:$R496,16,FALSE)=0,"",VLOOKUP($A45,'FE - Flux 2 - CII'!$A56:$R496,17,FALSE))</f>
        <v/>
      </c>
      <c r="R45" s="95" t="str">
        <f>IF(VLOOKUP($A45,'FE - Flux 2 - CII'!$A56:$R496,17,FALSE)=0,"",VLOOKUP($A45,'FE - Flux 2 - CII'!$A56:$R496,18,FALSE))</f>
        <v/>
      </c>
    </row>
    <row r="46" spans="1:18" ht="28">
      <c r="A46" s="97" t="s">
        <v>1128</v>
      </c>
      <c r="B46" s="91" t="str">
        <f>IF(VLOOKUP($A46,'FE - Flux 2 - CII'!$A57:$R497,2,FALSE)=0,"",VLOOKUP($A46,'FE - Flux 2 - CII'!$A57:$R497,2,FALSE))</f>
        <v> 0..1</v>
      </c>
      <c r="C46" s="28"/>
      <c r="D46" s="99" t="str">
        <f>IF(VLOOKUP($A46,'FE - Flux 2 - CII'!$A52:$R483,4,FALSE)=0,"",VLOOKUP($A46,'FE - Flux 2 - CII'!$A52:$R483,4,FALSE))</f>
        <v> Delivery address/performance of services - Line 1</v>
      </c>
      <c r="E46" s="99"/>
      <c r="F46" s="134"/>
      <c r="G46" s="317" t="str">
        <f>IF(VLOOKUP($A46,'FE - Flux 2 - CII'!$A57:$R493,7,FALSE)=0,"",VLOOKUP($A46,'FE - Flux 2 - CII'!$A57:$R493,7,FALSE))</f>
        <v> /rsm:CrossIndustryInvoice/rsm:SupplyChainTradeTransaction/ram:ApplicableHeaderTradeDelivery/ram:ShipToTradeParty/ram:PostalTradeAddress/ram:LineOne</v>
      </c>
      <c r="H46" s="292"/>
      <c r="I46" s="93" t="str">
        <f>IF(VLOOKUP($A46,'FE - Flux 2 - CII'!$A57:$R497,9,FALSE)=0,"",VLOOKUP($A46,'FE - Flux 2 - CII'!$A57:$R497,9,FALSE))</f>
        <v> TEXT</v>
      </c>
      <c r="J46" s="93">
        <f>IF(VLOOKUP($A46,'FE - Flux 2 - CII'!$A57:$R497,10,FALSE)=0,"",VLOOKUP($A46,'FE - Flux 2 - CII'!$A57:$R497,10,FALSE))</f>
        <v>255</v>
      </c>
      <c r="K46" s="93" t="str">
        <f>IF(VLOOKUP($A46,'FE - Flux 2 - CII'!$A57:$R497,11,FALSE)=0,"",VLOOKUP($A46,'FE - Flux 2 - CII'!$A57:$R497,11,FALSE))</f>
        <v/>
      </c>
      <c r="L46" s="93" t="str">
        <f>IF(VLOOKUP($A46,'FE - Flux 2 - CII'!$A57:$R497,12,FALSE)=0,"",VLOOKUP($A46,'FE - Flux 2 - CII'!$A57:$R497,12,FALSE))</f>
        <v/>
      </c>
      <c r="M46" s="108" t="str">
        <f>IF(VLOOKUP($A46,'FE - Flux 2 - CII'!$A57:$R497,13,FALSE)=0,"",VLOOKUP($A46,'FE - Flux 2 - CII'!$A57:$R497,13,FALSE))</f>
        <v> Main line of an address.</v>
      </c>
      <c r="N46" s="92" t="str">
        <f>IF(VLOOKUP($A46,'FE - Flux 2 - CII'!$A57:$R497,14,FALSE)=0,"",VLOOKUP($A46,'FE - Flux 2 - CII'!$A57:$R497,14,FALSE))</f>
        <v> This is generally the name and number of the street or post office box.</v>
      </c>
      <c r="O46" s="91" t="str">
        <f>IF(VLOOKUP($A46,'FE - Flux 2 - CII'!$A57:$R497,15,FALSE)=0,"",VLOOKUP($A46,'FE - Flux 2 - CII'!$A57:$R497,15,FALSE))</f>
        <v/>
      </c>
      <c r="P46" s="91" t="str">
        <f>IF(VLOOKUP($A46,'FE - Flux 2 - CII'!$A57:$R497,16,FALSE)=0,"",VLOOKUP($A46,'FE - Flux 2 - CII'!$A57:$R497,16,FALSE))</f>
        <v/>
      </c>
      <c r="Q46" s="91" t="str">
        <f>IF(VLOOKUP($A46,'FE - Flux 2 - CII'!$A57:$R497,16,FALSE)=0,"",VLOOKUP($A46,'FE - Flux 2 - CII'!$A57:$R497,17,FALSE))</f>
        <v/>
      </c>
      <c r="R46" s="95" t="str">
        <f>IF(VLOOKUP($A46,'FE - Flux 2 - CII'!$A57:$R497,17,FALSE)=0,"",VLOOKUP($A46,'FE - Flux 2 - CII'!$A57:$R497,18,FALSE))</f>
        <v/>
      </c>
    </row>
    <row r="47" spans="1:18" ht="27" customHeight="1">
      <c r="A47" s="97" t="s">
        <v>1132</v>
      </c>
      <c r="B47" s="91" t="str">
        <f>IF(VLOOKUP($A47,'FE - Flux 2 - CII'!$A58:$R498,2,FALSE)=0,"",VLOOKUP($A47,'FE - Flux 2 - CII'!$A58:$R498,2,FALSE))</f>
        <v> 0..1</v>
      </c>
      <c r="C47" s="28"/>
      <c r="D47" s="99" t="str">
        <f>IF(VLOOKUP($A47,'FE - Flux 2 - CII'!$A53:$R484,4,FALSE)=0,"",VLOOKUP($A47,'FE - Flux 2 - CII'!$A53:$R484,4,FALSE))</f>
        <v> Delivery address/performance of services - Line 2</v>
      </c>
      <c r="E47" s="99"/>
      <c r="F47" s="134"/>
      <c r="G47" s="317" t="str">
        <f>IF(VLOOKUP($A47,'FE - Flux 2 - CII'!$A58:$R494,7,FALSE)=0,"",VLOOKUP($A47,'FE - Flux 2 - CII'!$A58:$R494,7,FALSE))</f>
        <v> /rsm:CrossIndustryInvoice/rsm:SupplyChainTradeTransaction/ram:ApplicableHeaderTradeDelivery/ram:ShipToTradeParty/ram:PostalTradeAddress/ram:LineTwo</v>
      </c>
      <c r="H47" s="292"/>
      <c r="I47" s="93" t="str">
        <f>IF(VLOOKUP($A47,'FE - Flux 2 - CII'!$A58:$R498,9,FALSE)=0,"",VLOOKUP($A47,'FE - Flux 2 - CII'!$A58:$R498,9,FALSE))</f>
        <v> TEXT</v>
      </c>
      <c r="J47" s="93">
        <f>IF(VLOOKUP($A47,'FE - Flux 2 - CII'!$A58:$R498,10,FALSE)=0,"",VLOOKUP($A47,'FE - Flux 2 - CII'!$A58:$R498,10,FALSE))</f>
        <v>255</v>
      </c>
      <c r="K47" s="93" t="str">
        <f>IF(VLOOKUP($A47,'FE - Flux 2 - CII'!$A58:$R498,11,FALSE)=0,"",VLOOKUP($A47,'FE - Flux 2 - CII'!$A58:$R498,11,FALSE))</f>
        <v/>
      </c>
      <c r="L47" s="93" t="str">
        <f>IF(VLOOKUP($A47,'FE - Flux 2 - CII'!$A58:$R498,12,FALSE)=0,"",VLOOKUP($A47,'FE - Flux 2 - CII'!$A58:$R498,12,FALSE))</f>
        <v/>
      </c>
      <c r="M47" s="108" t="str">
        <f>IF(VLOOKUP($A47,'FE - Flux 2 - CII'!$A58:$R498,13,FALSE)=0,"",VLOOKUP($A47,'FE - Flux 2 - CII'!$A58:$R498,13,FALSE))</f>
        <v>Additional line of an address, which can be used to provide details and supplement the main line.</v>
      </c>
      <c r="N47" s="92" t="str">
        <f>IF(VLOOKUP($A47,'FE - Flux 2 - CII'!$A58:$R498,14,FALSE)=0,"",VLOOKUP($A47,'FE - Flux 2 - CII'!$A58:$R498,14,FALSE))</f>
        <v/>
      </c>
      <c r="O47" s="91" t="str">
        <f>IF(VLOOKUP($A47,'FE - Flux 2 - CII'!$A58:$R498,15,FALSE)=0,"",VLOOKUP($A47,'FE - Flux 2 - CII'!$A58:$R498,15,FALSE))</f>
        <v/>
      </c>
      <c r="P47" s="91" t="str">
        <f>IF(VLOOKUP($A47,'FE - Flux 2 - CII'!$A58:$R498,16,FALSE)=0,"",VLOOKUP($A47,'FE - Flux 2 - CII'!$A58:$R498,16,FALSE))</f>
        <v/>
      </c>
      <c r="Q47" s="91" t="str">
        <f>IF(VLOOKUP($A47,'FE - Flux 2 - CII'!$A58:$R498,16,FALSE)=0,"",VLOOKUP($A47,'FE - Flux 2 - CII'!$A58:$R498,17,FALSE))</f>
        <v/>
      </c>
      <c r="R47" s="95" t="str">
        <f>IF(VLOOKUP($A47,'FE - Flux 2 - CII'!$A58:$R498,17,FALSE)=0,"",VLOOKUP($A47,'FE - Flux 2 - CII'!$A58:$R498,18,FALSE))</f>
        <v/>
      </c>
    </row>
    <row r="48" spans="1:18" ht="27" customHeight="1">
      <c r="A48" s="97" t="s">
        <v>1135</v>
      </c>
      <c r="B48" s="91" t="str">
        <f>IF(VLOOKUP($A48,'FE - Flux 2 - CII'!$A59:$R499,2,FALSE)=0,"",VLOOKUP($A48,'FE - Flux 2 - CII'!$A59:$R499,2,FALSE))</f>
        <v> 0..1</v>
      </c>
      <c r="C48" s="28"/>
      <c r="D48" s="99" t="str">
        <f>IF(VLOOKUP($A48,'FE - Flux 2 - CII'!$A54:$R485,4,FALSE)=0,"",VLOOKUP($A48,'FE - Flux 2 - CII'!$A54:$R485,4,FALSE))</f>
        <v> Delivery address/performance of services - Line 3</v>
      </c>
      <c r="E48" s="99"/>
      <c r="F48" s="134"/>
      <c r="G48" s="317" t="str">
        <f>IF(VLOOKUP($A48,'FE - Flux 2 - CII'!$A59:$R495,7,FALSE)=0,"",VLOOKUP($A48,'FE - Flux 2 - CII'!$A59:$R495,7,FALSE))</f>
        <v> /rsm:CrossIndustryInvoice/rsm:SupplyChainTradeTransaction/ram:ApplicableHeaderTradeDelivery/ram:ShipToTradeParty/ram:PostalTradeAddress/ram:LineThree</v>
      </c>
      <c r="H48" s="292"/>
      <c r="I48" s="93" t="str">
        <f>IF(VLOOKUP($A48,'FE - Flux 2 - CII'!$A59:$R499,9,FALSE)=0,"",VLOOKUP($A48,'FE - Flux 2 - CII'!$A59:$R499,9,FALSE))</f>
        <v> TEXT</v>
      </c>
      <c r="J48" s="93">
        <f>IF(VLOOKUP($A48,'FE - Flux 2 - CII'!$A59:$R499,10,FALSE)=0,"",VLOOKUP($A48,'FE - Flux 2 - CII'!$A59:$R499,10,FALSE))</f>
        <v>255</v>
      </c>
      <c r="K48" s="93" t="str">
        <f>IF(VLOOKUP($A48,'FE - Flux 2 - CII'!$A59:$R499,11,FALSE)=0,"",VLOOKUP($A48,'FE - Flux 2 - CII'!$A59:$R499,11,FALSE))</f>
        <v/>
      </c>
      <c r="L48" s="93" t="str">
        <f>IF(VLOOKUP($A48,'FE - Flux 2 - CII'!$A59:$R499,12,FALSE)=0,"",VLOOKUP($A48,'FE - Flux 2 - CII'!$A59:$R499,12,FALSE))</f>
        <v/>
      </c>
      <c r="M48" s="108" t="str">
        <f>IF(VLOOKUP($A48,'FE - Flux 2 - CII'!$A59:$R499,13,FALSE)=0,"",VLOOKUP($A48,'FE - Flux 2 - CII'!$A59:$R499,13,FALSE))</f>
        <v> Additional line of an address, which can be used to provide details and supplement the main line.</v>
      </c>
      <c r="N48" s="92" t="str">
        <f>IF(VLOOKUP($A48,'FE - Flux 2 - CII'!$A59:$R499,14,FALSE)=0,"",VLOOKUP($A48,'FE - Flux 2 - CII'!$A59:$R499,14,FALSE))</f>
        <v/>
      </c>
      <c r="O48" s="91" t="str">
        <f>IF(VLOOKUP($A48,'FE - Flux 2 - CII'!$A59:$R499,15,FALSE)=0,"",VLOOKUP($A48,'FE - Flux 2 - CII'!$A59:$R499,15,FALSE))</f>
        <v/>
      </c>
      <c r="P48" s="91" t="str">
        <f>IF(VLOOKUP($A48,'FE - Flux 2 - CII'!$A59:$R499,16,FALSE)=0,"",VLOOKUP($A48,'FE - Flux 2 - CII'!$A59:$R499,16,FALSE))</f>
        <v/>
      </c>
      <c r="Q48" s="91" t="str">
        <f>IF(VLOOKUP($A48,'FE - Flux 2 - CII'!$A59:$R499,16,FALSE)=0,"",VLOOKUP($A48,'FE - Flux 2 - CII'!$A59:$R499,17,FALSE))</f>
        <v/>
      </c>
      <c r="R48" s="95" t="str">
        <f>IF(VLOOKUP($A48,'FE - Flux 2 - CII'!$A59:$R499,17,FALSE)=0,"",VLOOKUP($A48,'FE - Flux 2 - CII'!$A59:$R499,18,FALSE))</f>
        <v/>
      </c>
    </row>
    <row r="49" spans="1:18" ht="27" customHeight="1">
      <c r="A49" s="97" t="s">
        <v>1138</v>
      </c>
      <c r="B49" s="91" t="str">
        <f>IF(VLOOKUP($A49,'FE - Flux 2 - CII'!$A60:$R500,2,FALSE)=0,"",VLOOKUP($A49,'FE - Flux 2 - CII'!$A60:$R500,2,FALSE))</f>
        <v> 0..1</v>
      </c>
      <c r="C49" s="28"/>
      <c r="D49" s="99" t="str">
        <f>IF(VLOOKUP($A49,'FE - Flux 2 - CII'!$A55:$R486,4,FALSE)=0,"",VLOOKUP($A49,'FE - Flux 2 - CII'!$A55:$R486,4,FALSE))</f>
        <v> Location Delivery address/performance of services</v>
      </c>
      <c r="E49" s="99"/>
      <c r="F49" s="134"/>
      <c r="G49" s="317" t="str">
        <f>IF(VLOOKUP($A49,'FE - Flux 2 - CII'!$A60:$R496,7,FALSE)=0,"",VLOOKUP($A49,'FE - Flux 2 - CII'!$A60:$R496,7,FALSE))</f>
        <v> /rsm:CrossIndustryInvoice/rsm:SupplyChainTradeTransaction/ram:ApplicableHeaderTradeDelivery/ram:ShipToTradeParty/ram:PostalTradeAddress/ram:CityName</v>
      </c>
      <c r="H49" s="292"/>
      <c r="I49" s="93" t="str">
        <f>IF(VLOOKUP($A49,'FE - Flux 2 - CII'!$A60:$R500,9,FALSE)=0,"",VLOOKUP($A49,'FE - Flux 2 - CII'!$A60:$R500,9,FALSE))</f>
        <v> TEXT</v>
      </c>
      <c r="J49" s="93">
        <f>IF(VLOOKUP($A49,'FE - Flux 2 - CII'!$A60:$R500,10,FALSE)=0,"",VLOOKUP($A49,'FE - Flux 2 - CII'!$A60:$R500,10,FALSE))</f>
        <v>255</v>
      </c>
      <c r="K49" s="93" t="str">
        <f>IF(VLOOKUP($A49,'FE - Flux 2 - CII'!$A60:$R500,11,FALSE)=0,"",VLOOKUP($A49,'FE - Flux 2 - CII'!$A60:$R500,11,FALSE))</f>
        <v/>
      </c>
      <c r="L49" s="93" t="str">
        <f>IF(VLOOKUP($A49,'FE - Flux 2 - CII'!$A60:$R500,12,FALSE)=0,"",VLOOKUP($A49,'FE - Flux 2 - CII'!$A60:$R500,12,FALSE))</f>
        <v/>
      </c>
      <c r="M49" s="108" t="str">
        <f>IF(VLOOKUP($A49,'FE - Flux 2 - CII'!$A60:$R500,13,FALSE)=0,"",VLOOKUP($A49,'FE - Flux 2 - CII'!$A60:$R500,13,FALSE))</f>
        <v> Common name of the commune, town or village in which the delivery address is located.</v>
      </c>
      <c r="N49" s="92" t="str">
        <f>IF(VLOOKUP($A49,'FE - Flux 2 - CII'!$A60:$R500,14,FALSE)=0,"",VLOOKUP($A49,'FE - Flux 2 - CII'!$A60:$R500,14,FALSE))</f>
        <v/>
      </c>
      <c r="O49" s="91" t="str">
        <f>IF(VLOOKUP($A49,'FE - Flux 2 - CII'!$A60:$R500,15,FALSE)=0,"",VLOOKUP($A49,'FE - Flux 2 - CII'!$A60:$R500,15,FALSE))</f>
        <v/>
      </c>
      <c r="P49" s="91" t="str">
        <f>IF(VLOOKUP($A49,'FE - Flux 2 - CII'!$A60:$R500,16,FALSE)=0,"",VLOOKUP($A49,'FE - Flux 2 - CII'!$A60:$R500,16,FALSE))</f>
        <v/>
      </c>
      <c r="Q49" s="91" t="str">
        <f>IF(VLOOKUP($A49,'FE - Flux 2 - CII'!$A60:$R500,16,FALSE)=0,"",VLOOKUP($A49,'FE - Flux 2 - CII'!$A60:$R500,17,FALSE))</f>
        <v/>
      </c>
      <c r="R49" s="95" t="str">
        <f>IF(VLOOKUP($A49,'FE - Flux 2 - CII'!$A60:$R500,17,FALSE)=0,"",VLOOKUP($A49,'FE - Flux 2 - CII'!$A60:$R500,18,FALSE))</f>
        <v/>
      </c>
    </row>
    <row r="50" spans="1:18" ht="27" customHeight="1">
      <c r="A50" s="97" t="s">
        <v>1142</v>
      </c>
      <c r="B50" s="91" t="str">
        <f>IF(VLOOKUP($A50,'FE - Flux 2 - CII'!$A61:$R501,2,FALSE)=0,"",VLOOKUP($A50,'FE - Flux 2 - CII'!$A61:$R501,2,FALSE))</f>
        <v> 0..1</v>
      </c>
      <c r="C50" s="28"/>
      <c r="D50" s="99" t="str">
        <f>IF(VLOOKUP($A50,'FE - Flux 2 - CII'!$A56:$R487,4,FALSE)=0,"",VLOOKUP($A50,'FE - Flux 2 - CII'!$A56:$R487,4,FALSE))</f>
        <v>Postal code Delivery address/performance of services</v>
      </c>
      <c r="E50" s="99"/>
      <c r="F50" s="134"/>
      <c r="G50" s="317" t="str">
        <f>IF(VLOOKUP($A50,'FE - Flux 2 - CII'!$A61:$R497,7,FALSE)=0,"",VLOOKUP($A50,'FE - Flux 2 - CII'!$A61:$R497,7,FALSE))</f>
        <v> /rsm:CrossIndustryInvoice/rsm:SupplyChainTradeTransaction/ram:ApplicableHeaderTradeDelivery/ram:ShipToTradeParty/ram:PostalTradeAddress/ram:PostcodeCode</v>
      </c>
      <c r="H50" s="292"/>
      <c r="I50" s="93" t="str">
        <f>IF(VLOOKUP($A50,'FE - Flux 2 - CII'!$A61:$R501,9,FALSE)=0,"",VLOOKUP($A50,'FE - Flux 2 - CII'!$A61:$R501,9,FALSE))</f>
        <v> TEXT</v>
      </c>
      <c r="J50" s="93">
        <f>IF(VLOOKUP($A50,'FE - Flux 2 - CII'!$A61:$R501,10,FALSE)=0,"",VLOOKUP($A50,'FE - Flux 2 - CII'!$A61:$R501,10,FALSE))</f>
        <v>10</v>
      </c>
      <c r="K50" s="93" t="str">
        <f>IF(VLOOKUP($A50,'FE - Flux 2 - CII'!$A61:$R501,11,FALSE)=0,"",VLOOKUP($A50,'FE - Flux 2 - CII'!$A61:$R501,11,FALSE))</f>
        <v/>
      </c>
      <c r="L50" s="93" t="str">
        <f>IF(VLOOKUP($A50,'FE - Flux 2 - CII'!$A61:$R501,12,FALSE)=0,"",VLOOKUP($A50,'FE - Flux 2 - CII'!$A61:$R501,12,FALSE))</f>
        <v/>
      </c>
      <c r="M50" s="108" t="str">
        <f>IF(VLOOKUP($A50,'FE - Flux 2 - CII'!$A61:$R501,13,FALSE)=0,"",VLOOKUP($A50,'FE - Flux 2 - CII'!$A61:$R501,13,FALSE))</f>
        <v> Identifier for an addressable group of properties, consistent with the applicable postal service.</v>
      </c>
      <c r="N50" s="92" t="str">
        <f>IF(VLOOKUP($A50,'FE - Flux 2 - CII'!$A61:$R501,14,FALSE)=0,"",VLOOKUP($A50,'FE - Flux 2 - CII'!$A61:$R501,14,FALSE))</f>
        <v> Example: postal code or postal delivery number.</v>
      </c>
      <c r="O50" s="91" t="str">
        <f>IF(VLOOKUP($A50,'FE - Flux 2 - CII'!$A61:$R501,15,FALSE)=0,"",VLOOKUP($A50,'FE - Flux 2 - CII'!$A61:$R501,15,FALSE))</f>
        <v/>
      </c>
      <c r="P50" s="91" t="str">
        <f>IF(VLOOKUP($A50,'FE - Flux 2 - CII'!$A61:$R501,16,FALSE)=0,"",VLOOKUP($A50,'FE - Flux 2 - CII'!$A61:$R501,16,FALSE))</f>
        <v/>
      </c>
      <c r="Q50" s="91" t="str">
        <f>IF(VLOOKUP($A50,'FE - Flux 2 - CII'!$A61:$R501,16,FALSE)=0,"",VLOOKUP($A50,'FE - Flux 2 - CII'!$A61:$R501,17,FALSE))</f>
        <v/>
      </c>
      <c r="R50" s="95" t="str">
        <f>IF(VLOOKUP($A50,'FE - Flux 2 - CII'!$A61:$R501,17,FALSE)=0,"",VLOOKUP($A50,'FE - Flux 2 - CII'!$A61:$R501,18,FALSE))</f>
        <v/>
      </c>
    </row>
    <row r="51" spans="1:18" ht="27" customHeight="1">
      <c r="A51" s="97" t="s">
        <v>1145</v>
      </c>
      <c r="B51" s="91" t="str">
        <f>IF(VLOOKUP($A51,'FE - Flux 2 - CII'!$A62:$R502,2,FALSE)=0,"",VLOOKUP($A51,'FE - Flux 2 - CII'!$A62:$R502,2,FALSE))</f>
        <v> 0..1</v>
      </c>
      <c r="C51" s="28"/>
      <c r="D51" s="99" t="str">
        <f>IF(VLOOKUP($A51,'FE - Flux 2 - CII'!$A57:$R488,4,FALSE)=0,"",VLOOKUP($A51,'FE - Flux 2 - CII'!$A57:$R488,4,FALSE))</f>
        <v xml:space="preserve"> Subdivision of the country</v>
      </c>
      <c r="E51" s="99"/>
      <c r="F51" s="134"/>
      <c r="G51" s="317" t="str">
        <f>IF(VLOOKUP($A51,'FE - Flux 2 - CII'!$A62:$R498,7,FALSE)=0,"",VLOOKUP($A51,'FE - Flux 2 - CII'!$A62:$R498,7,FALSE))</f>
        <v> /rsm:CrossIndustryInvoice/rsm:SupplyChainTradeTransaction/ram:ApplicableHeaderTradeDelivery/ram:ShipToTradeParty/ram:PostalTradeAddress/ram:CountrySubDivisionName</v>
      </c>
      <c r="H51" s="292"/>
      <c r="I51" s="93" t="str">
        <f>IF(VLOOKUP($A51,'FE - Flux 2 - CII'!$A62:$R502,9,FALSE)=0,"",VLOOKUP($A51,'FE - Flux 2 - CII'!$A62:$R502,9,FALSE))</f>
        <v> TEXT</v>
      </c>
      <c r="J51" s="93">
        <f>IF(VLOOKUP($A51,'FE - Flux 2 - CII'!$A62:$R502,10,FALSE)=0,"",VLOOKUP($A51,'FE - Flux 2 - CII'!$A62:$R502,10,FALSE))</f>
        <v>255</v>
      </c>
      <c r="K51" s="93" t="str">
        <f>IF(VLOOKUP($A51,'FE - Flux 2 - CII'!$A62:$R502,11,FALSE)=0,"",VLOOKUP($A51,'FE - Flux 2 - CII'!$A62:$R502,11,FALSE))</f>
        <v/>
      </c>
      <c r="L51" s="93" t="str">
        <f>IF(VLOOKUP($A51,'FE - Flux 2 - CII'!$A62:$R502,12,FALSE)=0,"",VLOOKUP($A51,'FE - Flux 2 - CII'!$A62:$R502,12,FALSE))</f>
        <v/>
      </c>
      <c r="M51" s="108" t="str">
        <f>IF(VLOOKUP($A51,'FE - Flux 2 - CII'!$A62:$R502,13,FALSE)=0,"",VLOOKUP($A51,'FE - Flux 2 - CII'!$A62:$R502,13,FALSE))</f>
        <v> Subdivision of a country.</v>
      </c>
      <c r="N51" s="92" t="str">
        <f>IF(VLOOKUP($A51,'FE - Flux 2 - CII'!$A62:$R502,14,FALSE)=0,"",VLOOKUP($A51,'FE - Flux 2 - CII'!$A62:$R502,14,FALSE))</f>
        <v> Example: region, county, state, province, etc.</v>
      </c>
      <c r="O51" s="91" t="str">
        <f>IF(VLOOKUP($A51,'FE - Flux 2 - CII'!$A62:$R502,15,FALSE)=0,"",VLOOKUP($A51,'FE - Flux 2 - CII'!$A62:$R502,15,FALSE))</f>
        <v/>
      </c>
      <c r="P51" s="91" t="str">
        <f>IF(VLOOKUP($A51,'FE - Flux 2 - CII'!$A62:$R502,16,FALSE)=0,"",VLOOKUP($A51,'FE - Flux 2 - CII'!$A62:$R502,16,FALSE))</f>
        <v/>
      </c>
      <c r="Q51" s="91" t="str">
        <f>IF(VLOOKUP($A51,'FE - Flux 2 - CII'!$A62:$R502,16,FALSE)=0,"",VLOOKUP($A51,'FE - Flux 2 - CII'!$A62:$R502,17,FALSE))</f>
        <v/>
      </c>
      <c r="R51" s="95" t="str">
        <f>IF(VLOOKUP($A51,'FE - Flux 2 - CII'!$A62:$R502,17,FALSE)=0,"",VLOOKUP($A51,'FE - Flux 2 - CII'!$A62:$R502,18,FALSE))</f>
        <v/>
      </c>
    </row>
    <row r="52" spans="1:18" ht="70">
      <c r="A52" s="97" t="s">
        <v>1148</v>
      </c>
      <c r="B52" s="91" t="str">
        <f>IF(VLOOKUP($A52,'FE - Flux 2 - CII'!$A63:$R503,2,FALSE)=0,"",VLOOKUP($A52,'FE - Flux 2 - CII'!$A63:$R503,2,FALSE))</f>
        <v> 1..1</v>
      </c>
      <c r="C52" s="43"/>
      <c r="D52" s="99" t="str">
        <f>IF(VLOOKUP($A52,'FE - Flux 2 - CII'!$A58:$R489,4,FALSE)=0,"",VLOOKUP($A52,'FE - Flux 2 - CII'!$A58:$R489,4,FALSE))</f>
        <v> Country code</v>
      </c>
      <c r="E52" s="99"/>
      <c r="F52" s="134"/>
      <c r="G52" s="317" t="str">
        <f>IF(VLOOKUP($A52,'FE - Flux 2 - CII'!$A63:$R499,7,FALSE)=0,"",VLOOKUP($A52,'FE - Flux 2 - CII'!$A63:$R499,7,FALSE))</f>
        <v> /rsm:CrossIndustryInvoice/rsm:SupplyChainTradeTransaction/ram:ApplicableHeaderTradeDelivery/ram:ShipToTradeParty/ram:PostalTradeAddress/ram:CountryID</v>
      </c>
      <c r="H52" s="292"/>
      <c r="I52" s="93" t="str">
        <f>IF(VLOOKUP($A52,'FE - Flux 2 - CII'!$A63:$R503,9,FALSE)=0,"",VLOOKUP($A52,'FE - Flux 2 - CII'!$A63:$R503,9,FALSE))</f>
        <v> CODED</v>
      </c>
      <c r="J52" s="93">
        <f>IF(VLOOKUP($A52,'FE - Flux 2 - CII'!$A63:$R503,10,FALSE)=0,"",VLOOKUP($A52,'FE - Flux 2 - CII'!$A63:$R503,10,FALSE))</f>
        <v>2</v>
      </c>
      <c r="K52" s="93" t="str">
        <f>IF(VLOOKUP($A52,'FE - Flux 2 - CII'!$A63:$R503,11,FALSE)=0,"",VLOOKUP($A52,'FE - Flux 2 - CII'!$A63:$R503,11,FALSE))</f>
        <v> ISO 3166</v>
      </c>
      <c r="L52" s="93" t="str">
        <f>IF(VLOOKUP($A52,'FE - Flux 2 - CII'!$A63:$R503,12,FALSE)=0,"",VLOOKUP($A52,'FE - Flux 2 - CII'!$A63:$R503,12,FALSE))</f>
        <v/>
      </c>
      <c r="M52" s="108" t="str">
        <f>IF(VLOOKUP($A52,'FE - Flux 2 - CII'!$A63:$R503,13,FALSE)=0,"",VLOOKUP($A52,'FE - Flux 2 - CII'!$A63:$R503,13,FALSE))</f>
        <v>Country identification code.</v>
      </c>
      <c r="N52" s="92" t="str">
        <f>IF(VLOOKUP($A52,'FE - Flux 2 - CII'!$A63:$R503,14,FALSE)=0,"",VLOOKUP($A52,'FE - Flux 2 - CII'!$A63:$R503,14,FALSE))</f>
        <v> Valid country lists are registered with the Maintenance Agency for ISO 3166-1 “Codes for the representation of country names and their subdivisions”. It is recommended to use alpha-2 representation.</v>
      </c>
      <c r="O52" s="91" t="str">
        <f>IF(VLOOKUP($A52,'FE - Flux 2 - CII'!$A63:$R503,15,FALSE)=0,"",VLOOKUP($A52,'FE - Flux 2 - CII'!$A63:$R503,15,FALSE))</f>
        <v> G2.01 G6.08</v>
      </c>
      <c r="P52" s="91" t="str">
        <f>IF(VLOOKUP($A52,'FE - Flux 2 - CII'!$A63:$R503,16,FALSE)=0,"",VLOOKUP($A52,'FE - Flux 2 - CII'!$A63:$R503,16,FALSE))</f>
        <v/>
      </c>
      <c r="Q52" s="91" t="str">
        <f>IF(VLOOKUP($A52,'FE - Flux 2 - CII'!$A63:$R503,16,FALSE)=0,"",VLOOKUP($A52,'FE - Flux 2 - CII'!$A63:$R503,17,FALSE))</f>
        <v> BR-57</v>
      </c>
      <c r="R52" s="95" t="str">
        <f>IF(VLOOKUP($A52,'FE - Flux 2 - CII'!$A63:$R503,17,FALSE)=0,"",VLOOKUP($A52,'FE - Flux 2 - CII'!$A63:$R503,18,FALSE))</f>
        <v/>
      </c>
    </row>
    <row r="53" spans="1:18" ht="69.75" customHeight="1">
      <c r="A53" s="89" t="s">
        <v>1224</v>
      </c>
      <c r="B53" s="91" t="str">
        <f>IF(VLOOKUP($A53,'FE - Flux 2 - CII'!$A64:$R504,2,FALSE)=0,"",VLOOKUP($A53,'FE - Flux 2 - CII'!$A64:$R504,2,FALSE))</f>
        <v> 0..n</v>
      </c>
      <c r="C53" s="237" t="str">
        <f>IF(VLOOKUP($A53,'FE - Flux 2 - CII'!$A59:$R490,3,FALSE)=0,"",VLOOKUP($A53,'FE - Flux 2 - CII'!$A59:$R490,3,FALSE))</f>
        <v> DOCUMENT LEVEL UPDATES</v>
      </c>
      <c r="D53" s="209"/>
      <c r="E53" s="209"/>
      <c r="F53" s="209"/>
      <c r="G53" s="317" t="str">
        <f>IF(VLOOKUP($A53,'FE - Flux 2 - CII'!$A64:$R500,7,FALSE)=0,"",VLOOKUP($A53,'FE - Flux 2 - CII'!$A64:$R500,7,FALSE))</f>
        <v> /rsm:CrossIndustryInvoice/rsm:SupplyChainTradeTransaction/ram:ApplicableHeaderTradeSettlement/ram:SpecifiedTradeAllowanceCharge ChargeIndicator=false</v>
      </c>
      <c r="H53" s="292"/>
      <c r="I53" s="93" t="str">
        <f>IF(VLOOKUP($A53,'FE - Flux 2 - CII'!$A64:$R504,9,FALSE)=0,"",VLOOKUP($A53,'FE - Flux 2 - CII'!$A64:$R504,9,FALSE))</f>
        <v/>
      </c>
      <c r="J53" s="93" t="str">
        <f>IF(VLOOKUP($A53,'FE - Flux 2 - CII'!$A64:$R504,10,FALSE)=0,"",VLOOKUP($A53,'FE - Flux 2 - CII'!$A64:$R504,10,FALSE))</f>
        <v/>
      </c>
      <c r="K53" s="93" t="str">
        <f>IF(VLOOKUP($A53,'FE - Flux 2 - CII'!$A64:$R504,11,FALSE)=0,"",VLOOKUP($A53,'FE - Flux 2 - CII'!$A64:$R504,11,FALSE))</f>
        <v/>
      </c>
      <c r="L53" s="93" t="str">
        <f>IF(VLOOKUP($A53,'FE - Flux 2 - CII'!$A64:$R504,12,FALSE)=0,"",VLOOKUP($A53,'FE - Flux 2 - CII'!$A64:$R504,12,FALSE))</f>
        <v/>
      </c>
      <c r="M53" s="108" t="str">
        <f>IF(VLOOKUP($A53,'FE - Flux 2 - CII'!$A64:$R504,13,FALSE)=0,"",VLOOKUP($A53,'FE - Flux 2 - CII'!$A64:$R504,13,FALSE))</f>
        <v xml:space="preserve"> Group of business terms providing information on discounts applicable to the Invoice as a whole.</v>
      </c>
      <c r="N53" s="92" t="str">
        <f>IF(VLOOKUP($A53,'FE - Flux 2 - CII'!$A64:$R504,14,FALSE)=0,"",VLOOKUP($A53,'FE - Flux 2 - CII'!$A64:$R504,14,FALSE))</f>
        <v> Deductions such as tax withheld at source can therefore be specified in this group.</v>
      </c>
      <c r="O53" s="91" t="str">
        <f>IF(VLOOKUP($A53,'FE - Flux 2 - CII'!$A64:$R504,15,FALSE)=0,"",VLOOKUP($A53,'FE - Flux 2 - CII'!$A64:$R504,15,FALSE))</f>
        <v> G6.12</v>
      </c>
      <c r="P53" s="91" t="str">
        <f>IF(VLOOKUP($A53,'FE - Flux 2 - CII'!$A64:$R504,16,FALSE)=0,"",VLOOKUP($A53,'FE - Flux 2 - CII'!$A64:$R504,16,FALSE))</f>
        <v/>
      </c>
      <c r="Q53" s="91" t="str">
        <f>IF(VLOOKUP($A53,'FE - Flux 2 - CII'!$A64:$R504,16,FALSE)=0,"",VLOOKUP($A53,'FE - Flux 2 - CII'!$A64:$R504,17,FALSE))</f>
        <v/>
      </c>
      <c r="R53" s="95" t="str">
        <f>IF(VLOOKUP($A53,'FE - Flux 2 - CII'!$A64:$R504,17,FALSE)=0,"",VLOOKUP($A53,'FE - Flux 2 - CII'!$A64:$R504,18,FALSE))</f>
        <v/>
      </c>
    </row>
    <row r="54" spans="1:18" ht="29.25" customHeight="1">
      <c r="A54" s="97" t="s">
        <v>1230</v>
      </c>
      <c r="B54" s="91" t="str">
        <f>IF(VLOOKUP($A54,'FE - Flux 2 - CII'!$A65:$R505,2,FALSE)=0,"",VLOOKUP($A54,'FE - Flux 2 - CII'!$A65:$R505,2,FALSE))</f>
        <v> 1..1</v>
      </c>
      <c r="C54" s="43"/>
      <c r="D54" s="99" t="str">
        <f>IF(VLOOKUP($A54,'FE - Flux 2 - CII'!$A60:$R491,4,FALSE)=0,"",VLOOKUP($A54,'FE - Flux 2 - CII'!$A60:$R491,4,FALSE))</f>
        <v> Discount amount at document level</v>
      </c>
      <c r="E54" s="133"/>
      <c r="F54" s="134"/>
      <c r="G54" s="317" t="str">
        <f>IF(VLOOKUP($A54,'FE - Flux 2 - CII'!$A65:$R501,7,FALSE)=0,"",VLOOKUP($A54,'FE - Flux 2 - CII'!$A65:$R501,7,FALSE))</f>
        <v>/rsm:CrossIndustryInvoice/rsm:SupplyChainTradeTransaction/ram:ApplicableHeaderTradeSettlement/ram:SpecifiedTradeAllowanceCharge/ram:ActualAmount</v>
      </c>
      <c r="H54" s="292"/>
      <c r="I54" s="93" t="str">
        <f>IF(VLOOKUP($A54,'FE - Flux 2 - CII'!$A65:$R505,9,FALSE)=0,"",VLOOKUP($A54,'FE - Flux 2 - CII'!$A65:$R505,9,FALSE))</f>
        <v> AMOUNT</v>
      </c>
      <c r="J54" s="93">
        <f>IF(VLOOKUP($A54,'FE - Flux 2 - CII'!$A65:$R505,10,FALSE)=0,"",VLOOKUP($A54,'FE - Flux 2 - CII'!$A65:$R505,10,FALSE))</f>
        <v>19.2</v>
      </c>
      <c r="K54" s="93" t="str">
        <f>IF(VLOOKUP($A54,'FE - Flux 2 - CII'!$A65:$R505,11,FALSE)=0,"",VLOOKUP($A54,'FE - Flux 2 - CII'!$A65:$R505,11,FALSE))</f>
        <v/>
      </c>
      <c r="L54" s="93" t="str">
        <f>IF(VLOOKUP($A54,'FE - Flux 2 - CII'!$A65:$R505,12,FALSE)=0,"",VLOOKUP($A54,'FE - Flux 2 - CII'!$A65:$R505,12,FALSE))</f>
        <v/>
      </c>
      <c r="M54" s="108" t="str">
        <f>IF(VLOOKUP($A54,'FE - Flux 2 - CII'!$A65:$R505,13,FALSE)=0,"",VLOOKUP($A54,'FE - Flux 2 - CII'!$A65:$R505,13,FALSE))</f>
        <v> Amount of a foot discount, excluding VAT.</v>
      </c>
      <c r="N54" s="92" t="str">
        <f>IF(VLOOKUP($A54,'FE - Flux 2 - CII'!$A65:$R505,14,FALSE)=0,"",VLOOKUP($A54,'FE - Flux 2 - CII'!$A65:$R505,14,FALSE))</f>
        <v/>
      </c>
      <c r="O54" s="91" t="str">
        <f>IF(VLOOKUP($A54,'FE - Flux 2 - CII'!$A65:$R505,15,FALSE)=0,"",VLOOKUP($A54,'FE - Flux 2 - CII'!$A65:$R505,15,FALSE))</f>
        <v> G1.14 G6.12</v>
      </c>
      <c r="P54" s="91" t="str">
        <f>IF(VLOOKUP($A54,'FE - Flux 2 - CII'!$A65:$R505,16,FALSE)=0,"",VLOOKUP($A54,'FE - Flux 2 - CII'!$A65:$R505,16,FALSE))</f>
        <v/>
      </c>
      <c r="Q54" s="91" t="str">
        <f>IF(VLOOKUP($A54,'FE - Flux 2 - CII'!$A65:$R505,16,FALSE)=0,"",VLOOKUP($A54,'FE - Flux 2 - CII'!$A65:$R505,17,FALSE))</f>
        <v> BR-31</v>
      </c>
      <c r="R54" s="95" t="str">
        <f>IF(VLOOKUP($A54,'FE - Flux 2 - CII'!$A65:$R505,17,FALSE)=0,"",VLOOKUP($A54,'FE - Flux 2 - CII'!$A65:$R505,18,FALSE))</f>
        <v/>
      </c>
    </row>
    <row r="55" spans="1:18" ht="140">
      <c r="A55" s="97" t="s">
        <v>1247</v>
      </c>
      <c r="B55" s="91" t="str">
        <f>IF(VLOOKUP($A55,'FE - Flux 2 - CII'!$A66:$R506,2,FALSE)=0,"",VLOOKUP($A55,'FE - Flux 2 - CII'!$A66:$R506,2,FALSE))</f>
        <v> 1..1</v>
      </c>
      <c r="C55" s="43"/>
      <c r="D55" s="98" t="str">
        <f>IF(VLOOKUP($A55,'FE - Flux 2 - CII'!$A61:$R492,4,FALSE)=0,"",VLOOKUP($A55,'FE - Flux 2 - CII'!$A61:$R492,4,FALSE))</f>
        <v> Discount VAT type code at document level</v>
      </c>
      <c r="E55" s="205"/>
      <c r="F55" s="213"/>
      <c r="G55" s="317" t="str">
        <f>IF(VLOOKUP($A55,'FE - Flux 2 - CII'!$A66:$R502,7,FALSE)=0,"",VLOOKUP($A55,'FE - Flux 2 - CII'!$A66:$R502,7,FALSE))</f>
        <v> /rsm:CrossIndustryInvoice/rsm:SupplyChainTradeTransaction/ram:ApplicableHeaderTradeSettlement/ram:SpecifiedTradeAllowanceCharge/ram:CategoryTradeTax/ram:CategoryCode</v>
      </c>
      <c r="H55" s="292"/>
      <c r="I55" s="93" t="str">
        <f>IF(VLOOKUP($A55,'FE - Flux 2 - CII'!$A66:$R506,9,FALSE)=0,"",VLOOKUP($A55,'FE - Flux 2 - CII'!$A66:$R506,9,FALSE))</f>
        <v> CODED</v>
      </c>
      <c r="J55" s="93">
        <f>IF(VLOOKUP($A55,'FE - Flux 2 - CII'!$A66:$R506,10,FALSE)=0,"",VLOOKUP($A55,'FE - Flux 2 - CII'!$A66:$R506,10,FALSE))</f>
        <v>2</v>
      </c>
      <c r="K55" s="93" t="str">
        <f>IF(VLOOKUP($A55,'FE - Flux 2 - CII'!$A66:$R506,11,FALSE)=0,"",VLOOKUP($A55,'FE - Flux 2 - CII'!$A66:$R506,11,FALSE))</f>
        <v> UNTDID 5305</v>
      </c>
      <c r="L55" s="93" t="str">
        <f>IF(VLOOKUP($A55,'FE - Flux 2 - CII'!$A66:$R506,12,FALSE)=0,"",VLOOKUP($A55,'FE - Flux 2 - CII'!$A66:$R506,12,FALSE))</f>
        <v/>
      </c>
      <c r="M55" s="108" t="str">
        <f>IF(VLOOKUP($A55,'FE - Flux 2 - CII'!$A66:$R506,13,FALSE)=0,"",VLOOKUP($A55,'FE - Flux 2 - CII'!$A66:$R506,13,FALSE))</f>
        <v> Coded identification of the VAT type applicable to the discount at document level.</v>
      </c>
      <c r="N55" s="92" t="str">
        <f>IF(VLOOKUP($A55,'FE - Flux 2 - CII'!$A66:$R506,14,FALSE)=0,"",VLOOKUP($A55,'FE - Flux 2 - CII'!$A66:$R506,14,FALSE))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55" s="91" t="str">
        <f>IF(VLOOKUP($A55,'FE - Flux 2 - CII'!$A66:$R506,15,FALSE)=0,"",VLOOKUP($A55,'FE - Flux 2 - CII'!$A66:$R506,15,FALSE))</f>
        <v>G2.31 G6.12</v>
      </c>
      <c r="P55" s="91" t="str">
        <f>IF(VLOOKUP($A55,'FE - Flux 2 - CII'!$A66:$R506,16,FALSE)=0,"",VLOOKUP($A55,'FE - Flux 2 - CII'!$A66:$R506,16,FALSE))</f>
        <v/>
      </c>
      <c r="Q55" s="91" t="str">
        <f>IF(VLOOKUP($A55,'FE - Flux 2 - CII'!$A66:$R506,16,FALSE)=0,"",VLOOKUP($A55,'FE - Flux 2 - CII'!$A66:$R506,17,FALSE))</f>
        <v> BR-32</v>
      </c>
      <c r="R55" s="95" t="str">
        <f>IF(VLOOKUP($A55,'FE - Flux 2 - CII'!$A66:$R506,17,FALSE)=0,"",VLOOKUP($A55,'FE - Flux 2 - CII'!$A66:$R506,18,FALSE))</f>
        <v/>
      </c>
    </row>
    <row r="56" spans="1:18" ht="42">
      <c r="A56" s="97" t="s">
        <v>1255</v>
      </c>
      <c r="B56" s="91" t="str">
        <f>IF(VLOOKUP($A56,'FE - Flux 2 - CII'!$A67:$R507,2,FALSE)=0,"",VLOOKUP($A56,'FE - Flux 2 - CII'!$A67:$R507,2,FALSE))</f>
        <v> 0..1</v>
      </c>
      <c r="C56" s="44"/>
      <c r="D56" s="98" t="str">
        <f>IF(VLOOKUP($A56,'FE - Flux 2 - CII'!$A62:$R493,4,FALSE)=0,"",VLOOKUP($A56,'FE - Flux 2 - CII'!$A62:$R493,4,FALSE))</f>
        <v> Discount VAT rate at document level</v>
      </c>
      <c r="E56" s="205"/>
      <c r="F56" s="205"/>
      <c r="G56" s="317" t="str">
        <f>IF(VLOOKUP($A56,'FE - Flux 2 - CII'!$A67:$R503,7,FALSE)=0,"",VLOOKUP($A56,'FE - Flux 2 - CII'!$A67:$R503,7,FALSE))</f>
        <v> /rsm:CrossIndustryInvoice/rsm:SupplyChainTradeTransaction/ram:ApplicableHeaderTradeSettlement/ram:SpecifiedTradeAllowanceCharge/ram:CategoryTradeTax/ram:RateApplicablePercent</v>
      </c>
      <c r="H56" s="292"/>
      <c r="I56" s="93" t="str">
        <f>IF(VLOOKUP($A56,'FE - Flux 2 - CII'!$A67:$R507,9,FALSE)=0,"",VLOOKUP($A56,'FE - Flux 2 - CII'!$A67:$R507,9,FALSE))</f>
        <v> PERCENTAGE</v>
      </c>
      <c r="J56" s="93">
        <f>IF(VLOOKUP($A56,'FE - Flux 2 - CII'!$A67:$R507,10,FALSE)=0,"",VLOOKUP($A56,'FE - Flux 2 - CII'!$A67:$R507,10,FALSE))</f>
        <v>3.2</v>
      </c>
      <c r="K56" s="93" t="str">
        <f>IF(VLOOKUP($A56,'FE - Flux 2 - CII'!$A67:$R507,11,FALSE)=0,"",VLOOKUP($A56,'FE - Flux 2 - CII'!$A67:$R507,11,FALSE))</f>
        <v/>
      </c>
      <c r="L56" s="93" t="str">
        <f>IF(VLOOKUP($A56,'FE - Flux 2 - CII'!$A67:$R507,12,FALSE)=0,"",VLOOKUP($A56,'FE - Flux 2 - CII'!$A67:$R507,12,FALSE))</f>
        <v/>
      </c>
      <c r="M56" s="108" t="str">
        <f>IF(VLOOKUP($A56,'FE - Flux 2 - CII'!$A67:$R507,13,FALSE)=0,"",VLOOKUP($A56,'FE - Flux 2 - CII'!$A67:$R507,13,FALSE))</f>
        <v> VAT rate, expressed as a percentage, applicable to the discount at the document level.</v>
      </c>
      <c r="N56" s="92" t="str">
        <f>IF(VLOOKUP($A56,'FE - Flux 2 - CII'!$A67:$R507,14,FALSE)=0,"",VLOOKUP($A56,'FE - Flux 2 - CII'!$A67:$R507,14,FALSE))</f>
        <v/>
      </c>
      <c r="O56" s="91" t="str">
        <f>IF(VLOOKUP($A56,'FE - Flux 2 - CII'!$A67:$R507,15,FALSE)=0,"",VLOOKUP($A56,'FE - Flux 2 - CII'!$A67:$R507,15,FALSE))</f>
        <v> G6.10 G6.12 G1.24</v>
      </c>
      <c r="P56" s="91" t="str">
        <f>IF(VLOOKUP($A56,'FE - Flux 2 - CII'!$A67:$R507,16,FALSE)=0,"",VLOOKUP($A56,'FE - Flux 2 - CII'!$A67:$R507,16,FALSE))</f>
        <v/>
      </c>
      <c r="Q56" s="91" t="str">
        <f>IF(VLOOKUP($A56,'FE - Flux 2 - CII'!$A67:$R507,16,FALSE)=0,"",VLOOKUP($A56,'FE - Flux 2 - CII'!$A67:$R507,17,FALSE))</f>
        <v/>
      </c>
      <c r="R56" s="95" t="str">
        <f>IF(VLOOKUP($A56,'FE - Flux 2 - CII'!$A67:$R507,17,FALSE)=0,"",VLOOKUP($A56,'FE - Flux 2 - CII'!$A67:$R507,18,FALSE))</f>
        <v/>
      </c>
    </row>
    <row r="57" spans="1:18" ht="34.5" customHeight="1">
      <c r="A57" s="89" t="s">
        <v>1302</v>
      </c>
      <c r="B57" s="91" t="str">
        <f>IF(VLOOKUP($A57,'FE - Flux 2 - CII'!$A72:$R512,2,FALSE)=0,"",VLOOKUP($A57,'FE - Flux 2 - CII'!$A72:$R512,2,FALSE))</f>
        <v> 1..1</v>
      </c>
      <c r="C57" s="237" t="str">
        <f>IF(VLOOKUP($A57,'FE - Flux 2 - CII'!$A67:$R498,3,FALSE)=0,"",VLOOKUP($A57,'FE - Flux 2 - CII'!$A67:$R498,3,FALSE))</f>
        <v> DOCUMENT TOTALS</v>
      </c>
      <c r="D57" s="209"/>
      <c r="E57" s="209"/>
      <c r="F57" s="209"/>
      <c r="G57" s="317" t="str">
        <f>IF(VLOOKUP($A57,'FE - Flux 2 - CII'!$A72:$R508,7,FALSE)=0,"",VLOOKUP($A57,'FE - Flux 2 - CII'!$A72:$R508,7,FALSE))</f>
        <v> /rsm:CrossIndustryInvoice/rsm:SupplyChainTradeTransaction/ram:ApplicableHeaderTradeSettlement/ram:SpecifiedTradeSettlementHeaderMonetarySummation</v>
      </c>
      <c r="H57" s="292"/>
      <c r="I57" s="93" t="str">
        <f>IF(VLOOKUP($A57,'FE - Flux 2 - CII'!$A72:$R512,9,FALSE)=0,"",VLOOKUP($A57,'FE - Flux 2 - CII'!$A72:$R512,9,FALSE))</f>
        <v/>
      </c>
      <c r="J57" s="93" t="str">
        <f>IF(VLOOKUP($A57,'FE - Flux 2 - CII'!$A72:$R512,10,FALSE)=0,"",VLOOKUP($A57,'FE - Flux 2 - CII'!$A72:$R512,10,FALSE))</f>
        <v/>
      </c>
      <c r="K57" s="93" t="str">
        <f>IF(VLOOKUP($A57,'FE - Flux 2 - CII'!$A72:$R512,11,FALSE)=0,"",VLOOKUP($A57,'FE - Flux 2 - CII'!$A72:$R512,11,FALSE))</f>
        <v/>
      </c>
      <c r="L57" s="93" t="str">
        <f>IF(VLOOKUP($A57,'FE - Flux 2 - CII'!$A72:$R512,12,FALSE)=0,"",VLOOKUP($A57,'FE - Flux 2 - CII'!$A72:$R512,12,FALSE))</f>
        <v/>
      </c>
      <c r="M57" s="108" t="str">
        <f>IF(VLOOKUP($A57,'FE - Flux 2 - CII'!$A72:$R512,13,FALSE)=0,"",VLOOKUP($A57,'FE - Flux 2 - CII'!$A72:$R512,13,FALSE))</f>
        <v> Group of business terms providing information about the monetary totals of the Invoice.</v>
      </c>
      <c r="N57" s="92" t="str">
        <f>IF(VLOOKUP($A57,'FE - Flux 2 - CII'!$A72:$R512,14,FALSE)=0,"",VLOOKUP($A57,'FE - Flux 2 - CII'!$A72:$R512,14,FALSE))</f>
        <v/>
      </c>
      <c r="O57" s="91" t="str">
        <f>IF(VLOOKUP($A57,'FE - Flux 2 - CII'!$A72:$R512,15,FALSE)=0,"",VLOOKUP($A57,'FE - Flux 2 - CII'!$A72:$R512,15,FALSE))</f>
        <v> G6.08</v>
      </c>
      <c r="P57" s="91" t="str">
        <f>IF(VLOOKUP($A57,'FE - Flux 2 - CII'!$A72:$R512,16,FALSE)=0,"",VLOOKUP($A57,'FE - Flux 2 - CII'!$A72:$R512,16,FALSE))</f>
        <v/>
      </c>
      <c r="Q57" s="91" t="str">
        <f>IF(VLOOKUP($A57,'FE - Flux 2 - CII'!$A72:$R512,16,FALSE)=0,"",VLOOKUP($A57,'FE - Flux 2 - CII'!$A72:$R512,17,FALSE))</f>
        <v/>
      </c>
      <c r="R57" s="95" t="str">
        <f>IF(VLOOKUP($A57,'FE - Flux 2 - CII'!$A72:$R512,17,FALSE)=0,"",VLOOKUP($A57,'FE - Flux 2 - CII'!$A72:$R512,18,FALSE))</f>
        <v/>
      </c>
    </row>
    <row r="58" spans="1:18" ht="56">
      <c r="A58" s="97" t="s">
        <v>1324</v>
      </c>
      <c r="B58" s="91" t="str">
        <f>IF(VLOOKUP($A58,'FE - Flux 2 - CII'!$A73:$R513,2,FALSE)=0,"",VLOOKUP($A58,'FE - Flux 2 - CII'!$A73:$R513,2,FALSE))</f>
        <v> 1..1</v>
      </c>
      <c r="C58" s="43"/>
      <c r="D58" s="98" t="str">
        <f>IF(VLOOKUP($A58,'FE - Flux 2 - CII'!$A68:$R499,4,FALSE)=0,"",VLOOKUP($A58,'FE - Flux 2 - CII'!$A68:$R499,4,FALSE))</f>
        <v> Total invoice amount excluding VAT</v>
      </c>
      <c r="E58" s="205"/>
      <c r="F58" s="213"/>
      <c r="G58" s="317" t="str">
        <f>IF(VLOOKUP($A58,'FE - Flux 2 - CII'!$A73:$R509,7,FALSE)=0,"",VLOOKUP($A58,'FE - Flux 2 - CII'!$A73:$R509,7,FALSE))</f>
        <v>/rsm:CrossIndustryInvoice/rsm:SupplyChainTradeTransaction/ram:ApplicableHeaderTradeSettlement/ram:SpecifiedTradeSettlementHeaderMonetarySummation/ram:TaxBasisTotalAmount</v>
      </c>
      <c r="H58" s="292"/>
      <c r="I58" s="93" t="str">
        <f>IF(VLOOKUP($A58,'FE - Flux 2 - CII'!$A73:$R513,9,FALSE)=0,"",VLOOKUP($A58,'FE - Flux 2 - CII'!$A73:$R513,9,FALSE))</f>
        <v> AMOUNT</v>
      </c>
      <c r="J58" s="93">
        <f>IF(VLOOKUP($A58,'FE - Flux 2 - CII'!$A73:$R513,10,FALSE)=0,"",VLOOKUP($A58,'FE - Flux 2 - CII'!$A73:$R513,10,FALSE))</f>
        <v>19.2</v>
      </c>
      <c r="K58" s="93" t="str">
        <f>IF(VLOOKUP($A58,'FE - Flux 2 - CII'!$A73:$R513,11,FALSE)=0,"",VLOOKUP($A58,'FE - Flux 2 - CII'!$A73:$R513,11,FALSE))</f>
        <v/>
      </c>
      <c r="L58" s="93" t="str">
        <f>IF(VLOOKUP($A58,'FE - Flux 2 - CII'!$A73:$R513,12,FALSE)=0,"",VLOOKUP($A58,'FE - Flux 2 - CII'!$A73:$R513,12,FALSE))</f>
        <v/>
      </c>
      <c r="M58" s="108" t="str">
        <f>IF(VLOOKUP($A58,'FE - Flux 2 - CII'!$A73:$R513,13,FALSE)=0,"",VLOOKUP($A58,'FE - Flux 2 - CII'!$A73:$R513,13,FALSE))</f>
        <v> Total amount of the Invoice, excluding VAT.</v>
      </c>
      <c r="N58" s="92" t="str">
        <f>IF(VLOOKUP($A58,'FE - Flux 2 - CII'!$A73:$R513,14,FALSE)=0,"",VLOOKUP($A58,'FE - Flux 2 - CII'!$A73:$R513,14,FALSE))</f>
        <v> The Total Invoice Amount excluding VAT corresponds to the Sum of the net amount of the invoice lines, less the Sum of discounts at the document level, plus the Sum of charges or fees at the document level.</v>
      </c>
      <c r="O58" s="91" t="str">
        <f>IF(VLOOKUP($A58,'FE - Flux 2 - CII'!$A73:$R513,15,FALSE)=0,"",VLOOKUP($A58,'FE - Flux 2 - CII'!$A73:$R513,15,FALSE))</f>
        <v> G1.14 G1.59 G6.08</v>
      </c>
      <c r="P58" s="91" t="str">
        <f>IF(VLOOKUP($A58,'FE - Flux 2 - CII'!$A73:$R513,16,FALSE)=0,"",VLOOKUP($A58,'FE - Flux 2 - CII'!$A73:$R513,16,FALSE))</f>
        <v/>
      </c>
      <c r="Q58" s="91" t="str">
        <f>IF(VLOOKUP($A58,'FE - Flux 2 - CII'!$A73:$R513,16,FALSE)=0,"",VLOOKUP($A58,'FE - Flux 2 - CII'!$A73:$R513,17,FALSE))</f>
        <v> BR-13 BR-CO-13</v>
      </c>
      <c r="R58" s="95" t="str">
        <f>IF(VLOOKUP($A58,'FE - Flux 2 - CII'!$A73:$R513,17,FALSE)=0,"",VLOOKUP($A58,'FE - Flux 2 - CII'!$A73:$R513,18,FALSE))</f>
        <v/>
      </c>
    </row>
    <row r="59" spans="1:18" ht="42">
      <c r="A59" s="97" t="s">
        <v>1331</v>
      </c>
      <c r="B59" s="91" t="str">
        <f>IF(VLOOKUP($A59,'FE - Flux 2 - CII'!$A74:$R514,2,FALSE)=0,"",VLOOKUP($A59,'FE - Flux 2 - CII'!$A74:$R514,2,FALSE))</f>
        <v> 0..1</v>
      </c>
      <c r="C59" s="43"/>
      <c r="D59" s="98" t="str">
        <f>IF(VLOOKUP($A59,'FE - Flux 2 - CII'!$A69:$R500,4,FALSE)=0,"",VLOOKUP($A59,'FE - Flux 2 - CII'!$A69:$R500,4,FALSE))</f>
        <v> Total VAT amount of the invoice</v>
      </c>
      <c r="E59" s="205"/>
      <c r="F59" s="213"/>
      <c r="G59" s="317" t="str">
        <f>IF(VLOOKUP($A59,'FE - Flux 2 - CII'!$A74:$R510,7,FALSE)=0,"",VLOOKUP($A59,'FE - Flux 2 - CII'!$A74:$R510,7,FALSE))</f>
        <v> /rsm:CrossIndustryInvoice/rsm:SupplyChainTradeTransaction/ram:ApplicableHeaderTradeSettlement/ram:SpecifiedTradeSettlementHeaderMonetarySummation/ram:TaxTotalAmount</v>
      </c>
      <c r="H59" s="292"/>
      <c r="I59" s="93" t="str">
        <f>IF(VLOOKUP($A59,'FE - Flux 2 - CII'!$A74:$R514,9,FALSE)=0,"",VLOOKUP($A59,'FE - Flux 2 - CII'!$A74:$R514,9,FALSE))</f>
        <v> AMOUNT</v>
      </c>
      <c r="J59" s="93">
        <f>IF(VLOOKUP($A59,'FE - Flux 2 - CII'!$A74:$R514,10,FALSE)=0,"",VLOOKUP($A59,'FE - Flux 2 - CII'!$A74:$R514,10,FALSE))</f>
        <v>19.2</v>
      </c>
      <c r="K59" s="93" t="str">
        <f>IF(VLOOKUP($A59,'FE - Flux 2 - CII'!$A74:$R514,11,FALSE)=0,"",VLOOKUP($A59,'FE - Flux 2 - CII'!$A74:$R514,11,FALSE))</f>
        <v/>
      </c>
      <c r="L59" s="93" t="str">
        <f>IF(VLOOKUP($A59,'FE - Flux 2 - CII'!$A74:$R514,12,FALSE)=0,"",VLOOKUP($A59,'FE - Flux 2 - CII'!$A74:$R514,12,FALSE))</f>
        <v/>
      </c>
      <c r="M59" s="108" t="str">
        <f>IF(VLOOKUP($A59,'FE - Flux 2 - CII'!$A74:$R514,13,FALSE)=0,"",VLOOKUP($A59,'FE - Flux 2 - CII'!$A74:$R514,13,FALSE))</f>
        <v> Total VAT amount of the Invoice.</v>
      </c>
      <c r="N59" s="92" t="str">
        <f>IF(VLOOKUP($A59,'FE - Flux 2 - CII'!$A74:$R514,14,FALSE)=0,"",VLOOKUP($A59,'FE - Flux 2 - CII'!$A74:$R514,14,FALSE))</f>
        <v> The Total Invoice Amount including VAT corresponds to the sum of all VAT amounts of the different VAT types.</v>
      </c>
      <c r="O59" s="91" t="str">
        <f>IF(VLOOKUP($A59,'FE - Flux 2 - CII'!$A74:$R514,15,FALSE)=0,"",VLOOKUP($A59,'FE - Flux 2 - CII'!$A74:$R514,15,FALSE))</f>
        <v> G1.14 G6.08</v>
      </c>
      <c r="P59" s="91" t="str">
        <f>IF(VLOOKUP($A59,'FE - Flux 2 - CII'!$A74:$R514,16,FALSE)=0,"",VLOOKUP($A59,'FE - Flux 2 - CII'!$A74:$R514,16,FALSE))</f>
        <v/>
      </c>
      <c r="Q59" s="91" t="str">
        <f>IF(VLOOKUP($A59,'FE - Flux 2 - CII'!$A74:$R514,16,FALSE)=0,"",VLOOKUP($A59,'FE - Flux 2 - CII'!$A74:$R514,17,FALSE))</f>
        <v> BR-CO-14</v>
      </c>
      <c r="R59" s="95" t="str">
        <f>IF(VLOOKUP($A59,'FE - Flux 2 - CII'!$A74:$R514,17,FALSE)=0,"",VLOOKUP($A59,'FE - Flux 2 - CII'!$A74:$R514,18,FALSE))</f>
        <v/>
      </c>
    </row>
    <row r="60" spans="1:18" ht="31.5" customHeight="1">
      <c r="A60" s="89" t="s">
        <v>1364</v>
      </c>
      <c r="B60" s="91" t="str">
        <f>IF(VLOOKUP($A60,'FE - Flux 2 - CII'!$A76:$R516,2,FALSE)=0,"",VLOOKUP($A60,'FE - Flux 2 - CII'!$A76:$R516,2,FALSE))</f>
        <v> 1..n</v>
      </c>
      <c r="C60" s="237" t="str">
        <f>IF(VLOOKUP($A60,'FE - Flux 2 - CII'!$A71:$R502,3,FALSE)=0,"",VLOOKUP($A60,'FE - Flux 2 - CII'!$A71:$R502,3,FALSE))</f>
        <v>BREAKDOWN OF VAT</v>
      </c>
      <c r="D60" s="209"/>
      <c r="E60" s="209"/>
      <c r="F60" s="209"/>
      <c r="G60" s="317" t="str">
        <f>IF(VLOOKUP($A60,'FE - Flux 2 - CII'!$A76:$R512,7,FALSE)=0,"",VLOOKUP($A60,'FE - Flux 2 - CII'!$A76:$R512,7,FALSE))</f>
        <v> /rsm:CrossIndustryInvoice/rsm:SupplyChainTradeTransaction/ram:ApplicableHeaderTradeSettlement/ram:ApplicableTradeTax</v>
      </c>
      <c r="H60" s="292"/>
      <c r="I60" s="93" t="str">
        <f>IF(VLOOKUP($A60,'FE - Flux 2 - CII'!$A76:$R516,9,FALSE)=0,"",VLOOKUP($A60,'FE - Flux 2 - CII'!$A76:$R516,9,FALSE))</f>
        <v/>
      </c>
      <c r="J60" s="93" t="str">
        <f>IF(VLOOKUP($A60,'FE - Flux 2 - CII'!$A76:$R516,10,FALSE)=0,"",VLOOKUP($A60,'FE - Flux 2 - CII'!$A76:$R516,10,FALSE))</f>
        <v/>
      </c>
      <c r="K60" s="93" t="str">
        <f>IF(VLOOKUP($A60,'FE - Flux 2 - CII'!$A76:$R516,11,FALSE)=0,"",VLOOKUP($A60,'FE - Flux 2 - CII'!$A76:$R516,11,FALSE))</f>
        <v/>
      </c>
      <c r="L60" s="93" t="str">
        <f>IF(VLOOKUP($A60,'FE - Flux 2 - CII'!$A76:$R516,12,FALSE)=0,"",VLOOKUP($A60,'FE - Flux 2 - CII'!$A76:$R516,12,FALSE))</f>
        <v/>
      </c>
      <c r="M60" s="108" t="str">
        <f>IF(VLOOKUP($A60,'FE - Flux 2 - CII'!$A76:$R516,13,FALSE)=0,"",VLOOKUP($A60,'FE - Flux 2 - CII'!$A76:$R516,13,FALSE))</f>
        <v> Group of business terms providing information on the distribution of VAT by type.</v>
      </c>
      <c r="N60" s="92" t="str">
        <f>IF(VLOOKUP($A60,'FE - Flux 2 - CII'!$A76:$R516,14,FALSE)=0,"",VLOOKUP($A60,'FE - Flux 2 - CII'!$A76:$R516,14,FALSE))</f>
        <v/>
      </c>
      <c r="O60" s="91" t="str">
        <f>IF(VLOOKUP($A60,'FE - Flux 2 - CII'!$A76:$R516,15,FALSE)=0,"",VLOOKUP($A60,'FE - Flux 2 - CII'!$A76:$R516,15,FALSE))</f>
        <v> G1.56 G6.08</v>
      </c>
      <c r="P60" s="91" t="str">
        <f>IF(VLOOKUP($A60,'FE - Flux 2 - CII'!$A76:$R516,16,FALSE)=0,"",VLOOKUP($A60,'FE - Flux 2 - CII'!$A76:$R516,16,FALSE))</f>
        <v/>
      </c>
      <c r="Q60" s="91" t="str">
        <f>IF(VLOOKUP($A60,'FE - Flux 2 - CII'!$A76:$R516,16,FALSE)=0,"",VLOOKUP($A60,'FE - Flux 2 - CII'!$A76:$R516,17,FALSE))</f>
        <v> BR-CO-18</v>
      </c>
      <c r="R60" s="95" t="str">
        <f>IF(VLOOKUP($A60,'FE - Flux 2 - CII'!$A76:$R516,17,FALSE)=0,"",VLOOKUP($A60,'FE - Flux 2 - CII'!$A76:$R516,18,FALSE))</f>
        <v/>
      </c>
    </row>
    <row r="61" spans="1:18" ht="56">
      <c r="A61" s="97" t="s">
        <v>1370</v>
      </c>
      <c r="B61" s="91" t="str">
        <f>IF(VLOOKUP($A61,'FE - Flux 2 - CII'!$A77:$R517,2,FALSE)=0,"",VLOOKUP($A61,'FE - Flux 2 - CII'!$A77:$R517,2,FALSE))</f>
        <v> 1..1</v>
      </c>
      <c r="C61" s="43"/>
      <c r="D61" s="99" t="str">
        <f>IF(VLOOKUP($A61,'FE - Flux 2 - CII'!$A72:$R503,4,FALSE)=0,"",VLOOKUP($A61,'FE - Flux 2 - CII'!$A72:$R503,4,FALSE))</f>
        <v> Tax base for VAT type</v>
      </c>
      <c r="E61" s="99"/>
      <c r="F61" s="134"/>
      <c r="G61" s="317" t="str">
        <f>IF(VLOOKUP($A61,'FE - Flux 2 - CII'!$A77:$R513,7,FALSE)=0,"",VLOOKUP($A61,'FE - Flux 2 - CII'!$A77:$R513,7,FALSE))</f>
        <v> /rsm:CrossIndustryInvoice/rsm:SupplyChainTradeTransaction/ram:ApplicableHeaderTradeSettlement/ram:ApplicableTradeTax/ram:BasisAmount</v>
      </c>
      <c r="H61" s="292"/>
      <c r="I61" s="93" t="str">
        <f>IF(VLOOKUP($A61,'FE - Flux 2 - CII'!$A77:$R517,9,FALSE)=0,"",VLOOKUP($A61,'FE - Flux 2 - CII'!$A77:$R517,9,FALSE))</f>
        <v> AMOUNT</v>
      </c>
      <c r="J61" s="93">
        <f>IF(VLOOKUP($A61,'FE - Flux 2 - CII'!$A77:$R517,10,FALSE)=0,"",VLOOKUP($A61,'FE - Flux 2 - CII'!$A77:$R517,10,FALSE))</f>
        <v>19.2</v>
      </c>
      <c r="K61" s="93" t="str">
        <f>IF(VLOOKUP($A61,'FE - Flux 2 - CII'!$A77:$R517,11,FALSE)=0,"",VLOOKUP($A61,'FE - Flux 2 - CII'!$A77:$R517,11,FALSE))</f>
        <v/>
      </c>
      <c r="L61" s="93" t="str">
        <f>IF(VLOOKUP($A61,'FE - Flux 2 - CII'!$A77:$R517,12,FALSE)=0,"",VLOOKUP($A61,'FE - Flux 2 - CII'!$A77:$R517,12,FALSE))</f>
        <v> Breakdown of VAT by VAT type rate.</v>
      </c>
      <c r="M61" s="108" t="str">
        <f>IF(VLOOKUP($A61,'FE - Flux 2 - CII'!$A77:$R517,13,FALSE)=0,"",VLOOKUP($A61,'FE - Flux 2 - CII'!$A77:$R517,13,FALSE))</f>
        <v> Sum of all taxable amounts subject to a specific VAT type code and rate (if the VAT Type Rate is applicable).</v>
      </c>
      <c r="N61" s="92" t="str">
        <f>IF(VLOOKUP($A61,'FE - Flux 2 - CII'!$A77:$R517,14,FALSE)=0,"",VLOOKUP($A61,'FE - Flux 2 - CII'!$A77:$R517,14,FALSE))</f>
        <v> Sum of the net invoice line amount, less discounts plus any document-level charges or fees that are subject to a specific VAT type code and rate (if the VAT Type Rate is applicable).</v>
      </c>
      <c r="O61" s="91" t="str">
        <f>IF(VLOOKUP($A61,'FE - Flux 2 - CII'!$A77:$R517,15,FALSE)=0,"",VLOOKUP($A61,'FE - Flux 2 - CII'!$A77:$R517,15,FALSE))</f>
        <v> G1.14 G1.54 G6.08</v>
      </c>
      <c r="P61" s="91" t="str">
        <f>IF(VLOOKUP($A61,'FE - Flux 2 - CII'!$A77:$R517,16,FALSE)=0,"",VLOOKUP($A61,'FE - Flux 2 - CII'!$A77:$R517,16,FALSE))</f>
        <v/>
      </c>
      <c r="Q61" s="91" t="str">
        <f>IF(VLOOKUP($A61,'FE - Flux 2 - CII'!$A77:$R517,16,FALSE)=0,"",VLOOKUP($A61,'FE - Flux 2 - CII'!$A77:$R517,17,FALSE))</f>
        <v> BR-45</v>
      </c>
      <c r="R61" s="95" t="str">
        <f>IF(VLOOKUP($A61,'FE - Flux 2 - CII'!$A77:$R517,17,FALSE)=0,"",VLOOKUP($A61,'FE - Flux 2 - CII'!$A77:$R517,18,FALSE))</f>
        <v/>
      </c>
    </row>
    <row r="62" spans="1:18" ht="28">
      <c r="A62" s="97" t="s">
        <v>1378</v>
      </c>
      <c r="B62" s="91" t="str">
        <f>IF(VLOOKUP($A62,'FE - Flux 2 - CII'!$A78:$R518,2,FALSE)=0,"",VLOOKUP($A62,'FE - Flux 2 - CII'!$A78:$R518,2,FALSE))</f>
        <v>1..1</v>
      </c>
      <c r="C62" s="43"/>
      <c r="D62" s="99" t="str">
        <f>IF(VLOOKUP($A62,'FE - Flux 2 - CII'!$A73:$R504,4,FALSE)=0,"",VLOOKUP($A62,'FE - Flux 2 - CII'!$A73:$R504,4,FALSE))</f>
        <v> VAT amount for each type of VAT</v>
      </c>
      <c r="E62" s="99"/>
      <c r="F62" s="134"/>
      <c r="G62" s="317" t="str">
        <f>IF(VLOOKUP($A62,'FE - Flux 2 - CII'!$A78:$R514,7,FALSE)=0,"",VLOOKUP($A62,'FE - Flux 2 - CII'!$A78:$R514,7,FALSE))</f>
        <v> /rsm:CrossIndustryInvoice/rsm:SupplyChainTradeTransaction/ram:ApplicableHeaderTradeSettlement/ram:ApplicableTradeTax/ram:CalculatedAmount</v>
      </c>
      <c r="H62" s="292"/>
      <c r="I62" s="93" t="str">
        <f>IF(VLOOKUP($A62,'FE - Flux 2 - CII'!$A78:$R518,9,FALSE)=0,"",VLOOKUP($A62,'FE - Flux 2 - CII'!$A78:$R518,9,FALSE))</f>
        <v> AMOUNT</v>
      </c>
      <c r="J62" s="93">
        <f>IF(VLOOKUP($A62,'FE - Flux 2 - CII'!$A78:$R518,10,FALSE)=0,"",VLOOKUP($A62,'FE - Flux 2 - CII'!$A78:$R518,10,FALSE))</f>
        <v>19.2</v>
      </c>
      <c r="K62" s="93" t="str">
        <f>IF(VLOOKUP($A62,'FE - Flux 2 - CII'!$A78:$R518,11,FALSE)=0,"",VLOOKUP($A62,'FE - Flux 2 - CII'!$A78:$R518,11,FALSE))</f>
        <v/>
      </c>
      <c r="L62" s="93" t="str">
        <f>IF(VLOOKUP($A62,'FE - Flux 2 - CII'!$A78:$R518,12,FALSE)=0,"",VLOOKUP($A62,'FE - Flux 2 - CII'!$A78:$R518,12,FALSE))</f>
        <v/>
      </c>
      <c r="M62" s="108" t="str">
        <f>IF(VLOOKUP($A62,'FE - Flux 2 - CII'!$A78:$R518,13,FALSE)=0,"",VLOOKUP($A62,'FE - Flux 2 - CII'!$A78:$R518,13,FALSE))</f>
        <v> Total VAT amount for a given VAT type.</v>
      </c>
      <c r="N62" s="92" t="str">
        <f>IF(VLOOKUP($A62,'FE - Flux 2 - CII'!$A78:$R518,14,FALSE)=0,"",VLOOKUP($A62,'FE - Flux 2 - CII'!$A78:$R518,14,FALSE))</f>
        <v> Obtained by multiplying the Tax base of the VAT type by the VAT type rate of the corresponding type.</v>
      </c>
      <c r="O62" s="91" t="str">
        <f>IF(VLOOKUP($A62,'FE - Flux 2 - CII'!$A78:$R518,15,FALSE)=0,"",VLOOKUP($A62,'FE - Flux 2 - CII'!$A78:$R518,15,FALSE))</f>
        <v> G1.14 G6.08</v>
      </c>
      <c r="P62" s="91" t="str">
        <f>IF(VLOOKUP($A62,'FE - Flux 2 - CII'!$A78:$R518,16,FALSE)=0,"",VLOOKUP($A62,'FE - Flux 2 - CII'!$A78:$R518,16,FALSE))</f>
        <v/>
      </c>
      <c r="Q62" s="91" t="str">
        <f>IF(VLOOKUP($A62,'FE - Flux 2 - CII'!$A78:$R518,16,FALSE)=0,"",VLOOKUP($A62,'FE - Flux 2 - CII'!$A78:$R518,17,FALSE))</f>
        <v> BR-46 BR-CO-17</v>
      </c>
      <c r="R62" s="95" t="str">
        <f>IF(VLOOKUP($A62,'FE - Flux 2 - CII'!$A78:$R518,17,FALSE)=0,"",VLOOKUP($A62,'FE - Flux 2 - CII'!$A78:$R518,18,FALSE))</f>
        <v/>
      </c>
    </row>
    <row r="63" spans="1:18" ht="140">
      <c r="A63" s="97" t="s">
        <v>1384</v>
      </c>
      <c r="B63" s="91" t="str">
        <f>IF(VLOOKUP($A63,'FE - Flux 2 - CII'!$A79:$R519,2,FALSE)=0,"",VLOOKUP($A63,'FE - Flux 2 - CII'!$A79:$R519,2,FALSE))</f>
        <v> 1..1</v>
      </c>
      <c r="C63" s="43"/>
      <c r="D63" s="99" t="str">
        <f>IF(VLOOKUP($A63,'FE - Flux 2 - CII'!$A74:$R505,4,FALSE)=0,"",VLOOKUP($A63,'FE - Flux 2 - CII'!$A74:$R505,4,FALSE))</f>
        <v> VAT type code</v>
      </c>
      <c r="E63" s="99"/>
      <c r="F63" s="134"/>
      <c r="G63" s="317" t="str">
        <f>IF(VLOOKUP($A63,'FE - Flux 2 - CII'!$A79:$R515,7,FALSE)=0,"",VLOOKUP($A63,'FE - Flux 2 - CII'!$A79:$R515,7,FALSE))</f>
        <v> /rsm:CrossIndustryInvoice/rsm:SupplyChainTradeTransaction/ram:ApplicableHeaderTradeSettlement/ram:ApplicableTradeTax/ram:CategoryCode</v>
      </c>
      <c r="H63" s="292"/>
      <c r="I63" s="93" t="str">
        <f>IF(VLOOKUP($A63,'FE - Flux 2 - CII'!$A79:$R519,9,FALSE)=0,"",VLOOKUP($A63,'FE - Flux 2 - CII'!$A79:$R519,9,FALSE))</f>
        <v> CODED</v>
      </c>
      <c r="J63" s="93">
        <f>IF(VLOOKUP($A63,'FE - Flux 2 - CII'!$A79:$R519,10,FALSE)=0,"",VLOOKUP($A63,'FE - Flux 2 - CII'!$A79:$R519,10,FALSE))</f>
        <v>2</v>
      </c>
      <c r="K63" s="93" t="str">
        <f>IF(VLOOKUP($A63,'FE - Flux 2 - CII'!$A79:$R519,11,FALSE)=0,"",VLOOKUP($A63,'FE - Flux 2 - CII'!$A79:$R519,11,FALSE))</f>
        <v> UNTDID 5305</v>
      </c>
      <c r="L63" s="93" t="str">
        <f>IF(VLOOKUP($A63,'FE - Flux 2 - CII'!$A79:$R519,12,FALSE)=0,"",VLOOKUP($A63,'FE - Flux 2 - CII'!$A79:$R519,12,FALSE))</f>
        <v/>
      </c>
      <c r="M63" s="108" t="str">
        <f>IF(VLOOKUP($A63,'FE - Flux 2 - CII'!$A79:$R519,13,FALSE)=0,"",VLOOKUP($A63,'FE - Flux 2 - CII'!$A79:$R519,13,FALSE))</f>
        <v> Coded identification of a VAT type.</v>
      </c>
      <c r="N63" s="92" t="str">
        <f>IF(VLOOKUP($A63,'FE - Flux 2 - CII'!$A79:$R519,14,FALSE)=0,"",VLOOKUP($A63,'FE - Flux 2 - CII'!$A79:$R519,14,FALSE))</f>
        <v>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63" s="91" t="str">
        <f>IF(VLOOKUP($A63,'FE - Flux 2 - CII'!$A79:$R519,15,FALSE)=0,"",VLOOKUP($A63,'FE - Flux 2 - CII'!$A79:$R519,15,FALSE))</f>
        <v> G2.31 G6.08</v>
      </c>
      <c r="P63" s="91" t="str">
        <f>IF(VLOOKUP($A63,'FE - Flux 2 - CII'!$A79:$R519,16,FALSE)=0,"",VLOOKUP($A63,'FE - Flux 2 - CII'!$A79:$R519,16,FALSE))</f>
        <v/>
      </c>
      <c r="Q63" s="91" t="str">
        <f>IF(VLOOKUP($A63,'FE - Flux 2 - CII'!$A79:$R519,16,FALSE)=0,"",VLOOKUP($A63,'FE - Flux 2 - CII'!$A79:$R519,17,FALSE))</f>
        <v> BR-47</v>
      </c>
      <c r="R63" s="95" t="str">
        <f>IF(VLOOKUP($A63,'FE - Flux 2 - CII'!$A79:$R519,17,FALSE)=0,"",VLOOKUP($A63,'FE - Flux 2 - CII'!$A79:$R519,18,FALSE))</f>
        <v/>
      </c>
    </row>
    <row r="64" spans="1:18" ht="28">
      <c r="A64" s="97" t="s">
        <v>1390</v>
      </c>
      <c r="B64" s="91" t="str">
        <f>IF(VLOOKUP($A64,'FE - Flux 2 - CII'!$A80:$R520,2,FALSE)=0,"",VLOOKUP($A64,'FE - Flux 2 - CII'!$A80:$R520,2,FALSE))</f>
        <v> 0..1</v>
      </c>
      <c r="C64" s="43"/>
      <c r="D64" s="99" t="str">
        <f>IF(VLOOKUP($A64,'FE - Flux 2 - CII'!$A75:$R506,4,FALSE)=0,"",VLOOKUP($A64,'FE - Flux 2 - CII'!$A75:$R506,4,FALSE))</f>
        <v> VAT type rate</v>
      </c>
      <c r="E64" s="133"/>
      <c r="F64" s="134"/>
      <c r="G64" s="317" t="str">
        <f>IF(VLOOKUP($A64,'FE - Flux 2 - CII'!$A80:$R516,7,FALSE)=0,"",VLOOKUP($A64,'FE - Flux 2 - CII'!$A80:$R516,7,FALSE))</f>
        <v> /rsm:CrossIndustryInvoice/rsm:SupplyChainTradeTransaction/ram:ApplicableHeaderTradeSettlement/ram:ApplicableTradeTax/ram:RateApplicablePercent</v>
      </c>
      <c r="H64" s="292"/>
      <c r="I64" s="93" t="str">
        <f>IF(VLOOKUP($A64,'FE - Flux 2 - CII'!$A80:$R520,9,FALSE)=0,"",VLOOKUP($A64,'FE - Flux 2 - CII'!$A80:$R520,9,FALSE))</f>
        <v> PERCENTAGE</v>
      </c>
      <c r="J64" s="93">
        <f>IF(VLOOKUP($A64,'FE - Flux 2 - CII'!$A80:$R520,10,FALSE)=0,"",VLOOKUP($A64,'FE - Flux 2 - CII'!$A80:$R520,10,FALSE))</f>
        <v>3.2</v>
      </c>
      <c r="K64" s="93" t="str">
        <f>IF(VLOOKUP($A64,'FE - Flux 2 - CII'!$A80:$R520,11,FALSE)=0,"",VLOOKUP($A64,'FE - Flux 2 - CII'!$A80:$R520,11,FALSE))</f>
        <v/>
      </c>
      <c r="L64" s="93" t="str">
        <f>IF(VLOOKUP($A64,'FE - Flux 2 - CII'!$A80:$R520,12,FALSE)=0,"",VLOOKUP($A64,'FE - Flux 2 - CII'!$A80:$R520,12,FALSE))</f>
        <v/>
      </c>
      <c r="M64" s="108" t="str">
        <f>IF(VLOOKUP($A64,'FE - Flux 2 - CII'!$A80:$R520,13,FALSE)=0,"",VLOOKUP($A64,'FE - Flux 2 - CII'!$A80:$R520,13,FALSE))</f>
        <v> VAT rate, expressed as a percentage, applicable to the corresponding VAT type.</v>
      </c>
      <c r="N64" s="92" t="str">
        <f>IF(VLOOKUP($A64,'FE - Flux 2 - CII'!$A80:$R520,14,FALSE)=0,"",VLOOKUP($A64,'FE - Flux 2 - CII'!$A80:$R520,14,FALSE))</f>
        <v> The VAT Type Code and the VAT Type Rate must be consistent.</v>
      </c>
      <c r="O64" s="91" t="str">
        <f>IF(VLOOKUP($A64,'FE - Flux 2 - CII'!$A80:$R520,15,FALSE)=0,"",VLOOKUP($A64,'FE - Flux 2 - CII'!$A80:$R520,15,FALSE))</f>
        <v> G1.24 G6.08</v>
      </c>
      <c r="P64" s="91" t="str">
        <f>IF(VLOOKUP($A64,'FE - Flux 2 - CII'!$A80:$R520,16,FALSE)=0,"",VLOOKUP($A64,'FE - Flux 2 - CII'!$A80:$R520,16,FALSE))</f>
        <v/>
      </c>
      <c r="Q64" s="91" t="str">
        <f>IF(VLOOKUP($A64,'FE - Flux 2 - CII'!$A80:$R520,16,FALSE)=0,"",VLOOKUP($A64,'FE - Flux 2 - CII'!$A80:$R520,17,FALSE))</f>
        <v> BR-48</v>
      </c>
      <c r="R64" s="95" t="str">
        <f>IF(VLOOKUP($A64,'FE - Flux 2 - CII'!$A80:$R520,17,FALSE)=0,"",VLOOKUP($A64,'FE - Flux 2 - CII'!$A80:$R520,18,FALSE))</f>
        <v/>
      </c>
    </row>
    <row r="65" spans="1:18" ht="42">
      <c r="A65" s="97" t="s">
        <v>1397</v>
      </c>
      <c r="B65" s="91" t="str">
        <f>IF(VLOOKUP($A65,'FE - Flux 2 - CII'!$A81:$R521,2,FALSE)=0,"",VLOOKUP($A65,'FE - Flux 2 - CII'!$A81:$R521,2,FALSE))</f>
        <v> 0..1</v>
      </c>
      <c r="C65" s="43"/>
      <c r="D65" s="99" t="str">
        <f>IF(VLOOKUP($A65,'FE - Flux 2 - CII'!$A76:$R507,4,FALSE)=0,"",VLOOKUP($A65,'FE - Flux 2 - CII'!$A76:$R507,4,FALSE))</f>
        <v> Reason for exemption from VAT</v>
      </c>
      <c r="E65" s="99"/>
      <c r="F65" s="134"/>
      <c r="G65" s="317" t="str">
        <f>IF(VLOOKUP($A65,'FE - Flux 2 - CII'!$A81:$R517,7,FALSE)=0,"",VLOOKUP($A65,'FE - Flux 2 - CII'!$A81:$R517,7,FALSE))</f>
        <v>/rsm:CrossIndustryInvoice/rsm:SupplyChainTradeTransaction/ram:ApplicableHeaderTradeSettlement/ram:ApplicableTradeTax/ram:ExemptionReason</v>
      </c>
      <c r="H65" s="292"/>
      <c r="I65" s="93" t="str">
        <f>IF(VLOOKUP($A65,'FE - Flux 2 - CII'!$A81:$R521,9,FALSE)=0,"",VLOOKUP($A65,'FE - Flux 2 - CII'!$A81:$R521,9,FALSE))</f>
        <v> TEXT</v>
      </c>
      <c r="J65" s="93">
        <f>IF(VLOOKUP($A65,'FE - Flux 2 - CII'!$A81:$R521,10,FALSE)=0,"",VLOOKUP($A65,'FE - Flux 2 - CII'!$A81:$R521,10,FALSE))</f>
        <v>1024</v>
      </c>
      <c r="K65" s="93" t="str">
        <f>IF(VLOOKUP($A65,'FE - Flux 2 - CII'!$A81:$R521,11,FALSE)=0,"",VLOOKUP($A65,'FE - Flux 2 - CII'!$A81:$R521,11,FALSE))</f>
        <v/>
      </c>
      <c r="L65" s="93" t="str">
        <f>IF(VLOOKUP($A65,'FE - Flux 2 - CII'!$A81:$R521,12,FALSE)=0,"",VLOOKUP($A65,'FE - Flux 2 - CII'!$A81:$R521,12,FALSE))</f>
        <v/>
      </c>
      <c r="M65" s="108" t="str">
        <f>IF(VLOOKUP($A65,'FE - Flux 2 - CII'!$A81:$R521,13,FALSE)=0,"",VLOOKUP($A65,'FE - Flux 2 - CII'!$A81:$R521,13,FALSE))</f>
        <v> Statement explaining why an amount is exempt from VAT.</v>
      </c>
      <c r="N65" s="92" t="str">
        <f>IF(VLOOKUP($A65,'FE - Flux 2 - CII'!$A81:$R521,14,FALSE)=0,"",VLOOKUP($A65,'FE - Flux 2 - CII'!$A81:$R521,14,FALSE))</f>
        <v> Articles 226 items 11 to 15 Directive 2006/112/EN</v>
      </c>
      <c r="O65" s="91" t="str">
        <f>IF(VLOOKUP($A65,'FE - Flux 2 - CII'!$A81:$R521,15,FALSE)=0,"",VLOOKUP($A65,'FE - Flux 2 - CII'!$A81:$R521,15,FALSE))</f>
        <v> G1.40 G1.56 G6.11</v>
      </c>
      <c r="P65" s="91" t="str">
        <f>IF(VLOOKUP($A65,'FE - Flux 2 - CII'!$A81:$R521,16,FALSE)=0,"",VLOOKUP($A65,'FE - Flux 2 - CII'!$A81:$R521,16,FALSE))</f>
        <v/>
      </c>
      <c r="Q65" s="91" t="str">
        <f>IF(VLOOKUP($A65,'FE - Flux 2 - CII'!$A81:$R521,16,FALSE)=0,"",VLOOKUP($A65,'FE - Flux 2 - CII'!$A81:$R521,17,FALSE))</f>
        <v/>
      </c>
      <c r="R65" s="95" t="str">
        <f>IF(VLOOKUP($A65,'FE - Flux 2 - CII'!$A81:$R521,17,FALSE)=0,"",VLOOKUP($A65,'FE - Flux 2 - CII'!$A81:$R521,18,FALSE))</f>
        <v/>
      </c>
    </row>
    <row r="66" spans="1:18" ht="42">
      <c r="A66" s="97" t="s">
        <v>1403</v>
      </c>
      <c r="B66" s="91" t="str">
        <f>IF(VLOOKUP($A66,'FE - Flux 2 - CII'!$A82:$R522,2,FALSE)=0,"",VLOOKUP($A66,'FE - Flux 2 - CII'!$A82:$R522,2,FALSE))</f>
        <v> 0..1</v>
      </c>
      <c r="C66" s="43"/>
      <c r="D66" s="99" t="str">
        <f>IF(VLOOKUP($A66,'FE - Flux 2 - CII'!$A77:$R508,4,FALSE)=0,"",VLOOKUP($A66,'FE - Flux 2 - CII'!$A77:$R508,4,FALSE))</f>
        <v> VAT exemption reason code</v>
      </c>
      <c r="E66" s="99"/>
      <c r="F66" s="134"/>
      <c r="G66" s="317" t="str">
        <f>IF(VLOOKUP($A66,'FE - Flux 2 - CII'!$A82:$R518,7,FALSE)=0,"",VLOOKUP($A66,'FE - Flux 2 - CII'!$A82:$R518,7,FALSE))</f>
        <v> /rsm:CrossIndustryInvoice/rsm:SupplyChainTradeTransaction/ram:ApplicableHeaderTradeSettlement/ram:ApplicableTradeTax/ram:ExemptionReasonCode</v>
      </c>
      <c r="H66" s="292"/>
      <c r="I66" s="93" t="str">
        <f>IF(VLOOKUP($A66,'FE - Flux 2 - CII'!$A82:$R522,9,FALSE)=0,"",VLOOKUP($A66,'FE - Flux 2 - CII'!$A82:$R522,9,FALSE))</f>
        <v> CODED</v>
      </c>
      <c r="J66" s="93">
        <f>IF(VLOOKUP($A66,'FE - Flux 2 - CII'!$A82:$R522,10,FALSE)=0,"",VLOOKUP($A66,'FE - Flux 2 - CII'!$A82:$R522,10,FALSE))</f>
        <v>30</v>
      </c>
      <c r="K66" s="93" t="str">
        <f>IF(VLOOKUP($A66,'FE - Flux 2 - CII'!$A82:$R522,11,FALSE)=0,"",VLOOKUP($A66,'FE - Flux 2 - CII'!$A82:$R522,11,FALSE))</f>
        <v> EN16931 Codelists</v>
      </c>
      <c r="L66" s="93" t="str">
        <f>IF(VLOOKUP($A66,'FE - Flux 2 - CII'!$A82:$R522,12,FALSE)=0,"",VLOOKUP($A66,'FE - Flux 2 - CII'!$A82:$R522,12,FALSE))</f>
        <v/>
      </c>
      <c r="M66" s="108" t="str">
        <f>IF(VLOOKUP($A66,'FE - Flux 2 - CII'!$A82:$R522,13,FALSE)=0,"",VLOOKUP($A66,'FE - Flux 2 - CII'!$A82:$R522,13,FALSE))</f>
        <v> Code explaining why an amount is exempt from VAT.</v>
      </c>
      <c r="N66" s="92" t="str">
        <f>IF(VLOOKUP($A66,'FE - Flux 2 - CII'!$A82:$R522,14,FALSE)=0,"",VLOOKUP($A66,'FE - Flux 2 - CII'!$A82:$R522,14,FALSE))</f>
        <v> List of codes issued and maintained by the CEF</v>
      </c>
      <c r="O66" s="91" t="str">
        <f>IF(VLOOKUP($A66,'FE - Flux 2 - CII'!$A82:$R522,15,FALSE)=0,"",VLOOKUP($A66,'FE - Flux 2 - CII'!$A82:$R522,15,FALSE))</f>
        <v> G1.40 G6.21 G6.11</v>
      </c>
      <c r="P66" s="91" t="str">
        <f>IF(VLOOKUP($A66,'FE - Flux 2 - CII'!$A82:$R522,16,FALSE)=0,"",VLOOKUP($A66,'FE - Flux 2 - CII'!$A82:$R522,16,FALSE))</f>
        <v/>
      </c>
      <c r="Q66" s="91" t="str">
        <f>IF(VLOOKUP($A66,'FE - Flux 2 - CII'!$A82:$R522,16,FALSE)=0,"",VLOOKUP($A66,'FE - Flux 2 - CII'!$A82:$R522,17,FALSE))</f>
        <v/>
      </c>
      <c r="R66" s="95" t="str">
        <f>IF(VLOOKUP($A66,'FE - Flux 2 - CII'!$A82:$R522,17,FALSE)=0,"",VLOOKUP($A66,'FE - Flux 2 - CII'!$A82:$R522,18,FALSE))</f>
        <v/>
      </c>
    </row>
    <row r="67" spans="1:18" ht="28">
      <c r="A67" s="89" t="s">
        <v>1447</v>
      </c>
      <c r="B67" s="91" t="str">
        <f>IF(VLOOKUP($A67,'FE - Flux 2 - CII'!$A83:$R523,2,FALSE)=0,"",VLOOKUP($A67,'FE - Flux 2 - CII'!$A83:$R523,2,FALSE))</f>
        <v> 1..n</v>
      </c>
      <c r="C67" s="27" t="str">
        <f>IF(VLOOKUP($A67,'FE - Flux 2 - CII'!$A78:$R509,3,FALSE)=0,"",VLOOKUP($A67,'FE - Flux 2 - CII'!$A78:$R509,3,FALSE))</f>
        <v> INVOICE LINE</v>
      </c>
      <c r="D67" s="209"/>
      <c r="E67" s="209"/>
      <c r="F67" s="209"/>
      <c r="G67" s="317" t="str">
        <f>IF(VLOOKUP($A67,'FE - Flux 2 - CII'!$A83:$R519,7,FALSE)=0,"",VLOOKUP($A67,'FE - Flux 2 - CII'!$A83:$R519,7,FALSE))</f>
        <v> /rsm:CrossIndustryInvoice/rsm:SupplyChainTradeTransaction/ram:IncludedSupplyChainTradeLineItem</v>
      </c>
      <c r="H67" s="292"/>
      <c r="I67" s="93" t="str">
        <f>IF(VLOOKUP($A67,'FE - Flux 2 - CII'!$A83:$R523,9,FALSE)=0,"",VLOOKUP($A67,'FE - Flux 2 - CII'!$A83:$R523,9,FALSE))</f>
        <v/>
      </c>
      <c r="J67" s="93" t="str">
        <f>IF(VLOOKUP($A67,'FE - Flux 2 - CII'!$A83:$R523,10,FALSE)=0,"",VLOOKUP($A67,'FE - Flux 2 - CII'!$A83:$R523,10,FALSE))</f>
        <v/>
      </c>
      <c r="K67" s="93" t="str">
        <f>IF(VLOOKUP($A67,'FE - Flux 2 - CII'!$A83:$R523,11,FALSE)=0,"",VLOOKUP($A67,'FE - Flux 2 - CII'!$A83:$R523,11,FALSE))</f>
        <v/>
      </c>
      <c r="L67" s="93" t="str">
        <f>IF(VLOOKUP($A67,'FE - Flux 2 - CII'!$A83:$R523,12,FALSE)=0,"",VLOOKUP($A67,'FE - Flux 2 - CII'!$A83:$R523,12,FALSE))</f>
        <v/>
      </c>
      <c r="M67" s="108" t="str">
        <f>IF(VLOOKUP($A67,'FE - Flux 2 - CII'!$A83:$R523,13,FALSE)=0,"",VLOOKUP($A67,'FE - Flux 2 - CII'!$A83:$R523,13,FALSE))</f>
        <v> Group of business terms providing information on individual Invoice lines.</v>
      </c>
      <c r="N67" s="92" t="str">
        <f>IF(VLOOKUP($A67,'FE - Flux 2 - CII'!$A83:$R523,14,FALSE)=0,"",VLOOKUP($A67,'FE - Flux 2 - CII'!$A83:$R523,14,FALSE))</f>
        <v/>
      </c>
      <c r="O67" s="91" t="str">
        <f>IF(VLOOKUP($A67,'FE - Flux 2 - CII'!$A83:$R523,15,FALSE)=0,"",VLOOKUP($A67,'FE - Flux 2 - CII'!$A83:$R523,15,FALSE))</f>
        <v>G6.01 G6.09</v>
      </c>
      <c r="P67" s="91" t="str">
        <f>IF(VLOOKUP($A67,'FE - Flux 2 - CII'!$A83:$R523,16,FALSE)=0,"",VLOOKUP($A67,'FE - Flux 2 - CII'!$A83:$R523,16,FALSE))</f>
        <v/>
      </c>
      <c r="Q67" s="91" t="str">
        <f>IF(VLOOKUP($A67,'FE - Flux 2 - CII'!$A83:$R523,16,FALSE)=0,"",VLOOKUP($A67,'FE - Flux 2 - CII'!$A83:$R523,17,FALSE))</f>
        <v> BR-16</v>
      </c>
      <c r="R67" s="95" t="str">
        <f>IF(VLOOKUP($A67,'FE - Flux 2 - CII'!$A83:$R523,17,FALSE)=0,"",VLOOKUP($A67,'FE - Flux 2 - CII'!$A83:$R523,18,FALSE))</f>
        <v/>
      </c>
    </row>
    <row r="68" spans="1:18" ht="31.5" customHeight="1">
      <c r="A68" s="97" t="s">
        <v>1478</v>
      </c>
      <c r="B68" s="91" t="str">
        <f>IF(VLOOKUP($A68,'FE - Flux 2 - CII'!$A87:$R527,2,FALSE)=0,"",VLOOKUP($A68,'FE - Flux 2 - CII'!$A87:$R527,2,FALSE))</f>
        <v> 1..1</v>
      </c>
      <c r="C68" s="38"/>
      <c r="D68" s="99" t="str">
        <f>IF(VLOOKUP($A68,'FE - Flux 2 - CII'!$A82:$R512,4,FALSE)=0,"",VLOOKUP($A68,'FE - Flux 2 - CII'!$A82:$R512,4,FALSE))</f>
        <v> Quantity invoiced</v>
      </c>
      <c r="E68" s="133"/>
      <c r="F68" s="134"/>
      <c r="G68" s="317" t="str">
        <f>IF(VLOOKUP($A68,'FE - Flux 2 - CII'!$A88:$R524,7,FALSE)=0,"",VLOOKUP($A68,'FE - Flux 2 - CII'!$A88:$R524,7,FALSE))</f>
        <v> /rsm:CrossIndustryInvoice/rsm:SupplyChainTradeTransaction/ram:IncludedSupplyChainTradeLineItem/ram:SpecifiedLineTradeDelivery/ram:BilledQuantity</v>
      </c>
      <c r="H68" s="292"/>
      <c r="I68" s="93" t="str">
        <f>IF(VLOOKUP($A68,'FE - Flux 2 - CII'!$A87:$R527,9,FALSE)=0,"",VLOOKUP($A68,'FE - Flux 2 - CII'!$A87:$R527,9,FALSE))</f>
        <v> QUANTITY</v>
      </c>
      <c r="J68" s="93">
        <f>IF(VLOOKUP($A68,'FE - Flux 2 - CII'!$A87:$R527,10,FALSE)=0,"",VLOOKUP($A68,'FE - Flux 2 - CII'!$A87:$R527,10,FALSE))</f>
        <v>19.399999999999999</v>
      </c>
      <c r="K68" s="93" t="str">
        <f>IF(VLOOKUP($A68,'FE - Flux 2 - CII'!$A87:$R527,11,FALSE)=0,"",VLOOKUP($A68,'FE - Flux 2 - CII'!$A87:$R527,11,FALSE))</f>
        <v/>
      </c>
      <c r="L68" s="93" t="str">
        <f>IF(VLOOKUP($A68,'FE - Flux 2 - CII'!$A87:$R527,12,FALSE)=0,"",VLOOKUP($A68,'FE - Flux 2 - CII'!$A87:$R527,12,FALSE))</f>
        <v/>
      </c>
      <c r="M68" s="108" t="str">
        <f>IF(VLOOKUP($A68,'FE - Flux 2 - CII'!$A87:$R527,13,FALSE)=0,"",VLOOKUP($A68,'FE - Flux 2 - CII'!$A87:$R527,13,FALSE))</f>
        <v> Quantity of items (goods or services) taken into account in the Invoice line.</v>
      </c>
      <c r="N68" s="92" t="str">
        <f>IF(VLOOKUP($A68,'FE - Flux 2 - CII'!$A87:$R527,14,FALSE)=0,"",VLOOKUP($A68,'FE - Flux 2 - CII'!$A87:$R527,14,FALSE))</f>
        <v/>
      </c>
      <c r="O68" s="91" t="str">
        <f>IF(VLOOKUP($A68,'FE - Flux 2 - CII'!$A87:$R527,15,FALSE)=0,"",VLOOKUP($A68,'FE - Flux 2 - CII'!$A87:$R527,15,FALSE))</f>
        <v> G1.15 G6.09</v>
      </c>
      <c r="P68" s="91" t="str">
        <f>IF(VLOOKUP($A68,'FE - Flux 2 - CII'!$A87:$R527,16,FALSE)=0,"",VLOOKUP($A68,'FE - Flux 2 - CII'!$A87:$R527,16,FALSE))</f>
        <v/>
      </c>
      <c r="Q68" s="91" t="str">
        <f>IF(VLOOKUP($A68,'FE - Flux 2 - CII'!$A87:$R527,16,FALSE)=0,"",VLOOKUP($A68,'FE - Flux 2 - CII'!$A87:$R527,17,FALSE))</f>
        <v> BR-22</v>
      </c>
      <c r="R68" s="95" t="str">
        <f>IF(VLOOKUP($A68,'FE - Flux 2 - CII'!$A87:$R527,17,FALSE)=0,"",VLOOKUP($A68,'FE - Flux 2 - CII'!$A87:$R527,18,FALSE))</f>
        <v/>
      </c>
    </row>
    <row r="69" spans="1:18" ht="56">
      <c r="A69" s="97" t="s">
        <v>1485</v>
      </c>
      <c r="B69" s="91" t="str">
        <f>IF(VLOOKUP($A69,'FE - Flux 2 - CII'!$A88:$R528,2,FALSE)=0,"",VLOOKUP($A69,'FE - Flux 2 - CII'!$A88:$R528,2,FALSE))</f>
        <v> 1..1</v>
      </c>
      <c r="C69" s="38"/>
      <c r="D69" s="99" t="str">
        <f>IF(VLOOKUP($A69,'FE - Flux 2 - CII'!$A83:$R513,4,FALSE)=0,"",VLOOKUP($A69,'FE - Flux 2 - CII'!$A83:$R513,4,FALSE))</f>
        <v> Billed quantity unit of measure code</v>
      </c>
      <c r="E69" s="133"/>
      <c r="F69" s="134"/>
      <c r="G69" s="317" t="str">
        <f>IF(VLOOKUP($A69,'FE - Flux 2 - CII'!$A89:$R525,7,FALSE)=0,"",VLOOKUP($A69,'FE - Flux 2 - CII'!$A89:$R525,7,FALSE))</f>
        <v> /rsm:CrossIndustryInvoice/rsm:SupplyChainTradeTransaction/ram:IncludedSupplyChainTradeLineItem/ram:SpecifiedLineTradeDelivery/ram:BilledQuantity/@unitCode</v>
      </c>
      <c r="H69" s="292"/>
      <c r="I69" s="93" t="str">
        <f>IF(VLOOKUP($A69,'FE - Flux 2 - CII'!$A88:$R528,9,FALSE)=0,"",VLOOKUP($A69,'FE - Flux 2 - CII'!$A88:$R528,9,FALSE))</f>
        <v> CODED</v>
      </c>
      <c r="J69" s="93">
        <f>IF(VLOOKUP($A69,'FE - Flux 2 - CII'!$A88:$R528,10,FALSE)=0,"",VLOOKUP($A69,'FE - Flux 2 - CII'!$A88:$R528,10,FALSE))</f>
        <v>3</v>
      </c>
      <c r="K69" s="93" t="str">
        <f>IF(VLOOKUP($A69,'FE - Flux 2 - CII'!$A88:$R528,11,FALSE)=0,"",VLOOKUP($A69,'FE - Flux 2 - CII'!$A88:$R528,11,FALSE))</f>
        <v> EN16931 Codelists</v>
      </c>
      <c r="L69" s="93" t="str">
        <f>IF(VLOOKUP($A69,'FE - Flux 2 - CII'!$A88:$R528,12,FALSE)=0,"",VLOOKUP($A69,'FE - Flux 2 - CII'!$A88:$R528,12,FALSE))</f>
        <v/>
      </c>
      <c r="M69" s="108" t="str">
        <f>IF(VLOOKUP($A69,'FE - Flux 2 - CII'!$A88:$R528,13,FALSE)=0,"",VLOOKUP($A69,'FE - Flux 2 - CII'!$A88:$R528,13,FALSE))</f>
        <v> Unit of measurement applicable to the quantity invoiced.</v>
      </c>
      <c r="N69" s="92" t="str">
        <f>IF(VLOOKUP($A69,'FE - Flux 2 - CII'!$A88:$R528,14,FALSE)=0,"",VLOOKUP($A69,'FE - Flux 2 - CII'!$A88:$R528,14,FALSE))</f>
        <v> Units of measurement should be expressed in accordance with UN/ECE Recommendation No. 20 “Codes for units of measurement used in international trade” [7], for example “KGM” for kilogram.</v>
      </c>
      <c r="O69" s="91" t="str">
        <f>IF(VLOOKUP($A69,'FE - Flux 2 - CII'!$A88:$R528,15,FALSE)=0,"",VLOOKUP($A69,'FE - Flux 2 - CII'!$A88:$R528,15,FALSE))</f>
        <v> G6.09</v>
      </c>
      <c r="P69" s="91" t="str">
        <f>IF(VLOOKUP($A69,'FE - Flux 2 - CII'!$A88:$R528,16,FALSE)=0,"",VLOOKUP($A69,'FE - Flux 2 - CII'!$A88:$R528,16,FALSE))</f>
        <v/>
      </c>
      <c r="Q69" s="91" t="str">
        <f>IF(VLOOKUP($A69,'FE - Flux 2 - CII'!$A88:$R528,16,FALSE)=0,"",VLOOKUP($A69,'FE - Flux 2 - CII'!$A88:$R528,17,FALSE))</f>
        <v> BR-23</v>
      </c>
      <c r="R69" s="95" t="str">
        <f>IF(VLOOKUP($A69,'FE - Flux 2 - CII'!$A88:$R528,17,FALSE)=0,"",VLOOKUP($A69,'FE - Flux 2 - CII'!$A88:$R528,18,FALSE))</f>
        <v/>
      </c>
    </row>
    <row r="70" spans="1:18" ht="43.5" customHeight="1">
      <c r="A70" s="223" t="s">
        <v>1512</v>
      </c>
      <c r="B70" s="91" t="str">
        <f>IF(VLOOKUP($A70,'FE - Flux 2 - CII'!$A90:$R530,2,FALSE)=0,"",VLOOKUP($A70,'FE - Flux 2 - CII'!$A90:$R530,2,FALSE))</f>
        <v>0..1</v>
      </c>
      <c r="C70" s="38"/>
      <c r="D70" s="137" t="str">
        <f>IF(VLOOKUP($A70,'FE - Flux 2 - CII'!$A85:$R515,4,FALSE)=0,"",VLOOKUP($A70,'FE - Flux 2 - CII'!$A85:$R515,4,FALSE))</f>
        <v> ADDING REFERENCE TO PREVIOUS INVOICE ONLINE (allows you to manage online refunds, particularly on deposit invoices)</v>
      </c>
      <c r="E70" s="133"/>
      <c r="F70" s="134"/>
      <c r="G70" s="317" t="str">
        <f>IF(VLOOKUP($A70,'FE - Flux 2 - CII'!$A91:$R527,7,FALSE)=0,"",VLOOKUP($A70,'FE - Flux 2 - CII'!$A91:$R527,7,FALSE))</f>
        <v> /rsm:CrossIndustryInvoice/rsm:SupplyChainTradeTransaction/ram:IncludedSupplyChainTradeLineItem/ram:SpecifiedLineTradeSettlement/ram:InvoiceReferencedDocument</v>
      </c>
      <c r="H70" s="292"/>
      <c r="I70" s="93" t="str">
        <f>IF(VLOOKUP($A70,'FE - Flux 2 - CII'!$A90:$R530,9,FALSE)=0,"",VLOOKUP($A70,'FE - Flux 2 - CII'!$A90:$R530,9,FALSE))</f>
        <v/>
      </c>
      <c r="J70" s="93" t="str">
        <f>IF(VLOOKUP($A70,'FE - Flux 2 - CII'!$A90:$R530,10,FALSE)=0,"",VLOOKUP($A70,'FE - Flux 2 - CII'!$A90:$R530,10,FALSE))</f>
        <v/>
      </c>
      <c r="K70" s="93" t="str">
        <f>IF(VLOOKUP($A70,'FE - Flux 2 - CII'!$A90:$R530,11,FALSE)=0,"",VLOOKUP($A70,'FE - Flux 2 - CII'!$A90:$R530,11,FALSE))</f>
        <v/>
      </c>
      <c r="L70" s="93" t="str">
        <f>IF(VLOOKUP($A70,'FE - Flux 2 - CII'!$A90:$R530,12,FALSE)=0,"",VLOOKUP($A70,'FE - Flux 2 - CII'!$A90:$R530,12,FALSE))</f>
        <v/>
      </c>
      <c r="M70" s="108" t="str">
        <f>IF(VLOOKUP($A70,'FE - Flux 2 - CII'!$A90:$R530,13,FALSE)=0,"",VLOOKUP($A70,'FE - Flux 2 - CII'!$A90:$R530,13,FALSE))</f>
        <v/>
      </c>
      <c r="N70" s="92" t="str">
        <f>IF(VLOOKUP($A70,'FE - Flux 2 - CII'!$A90:$R530,14,FALSE)=0,"",VLOOKUP($A70,'FE - Flux 2 - CII'!$A90:$R530,14,FALSE))</f>
        <v> Extension of the standard. Allows you to reference a deposit invoice line (useful for recovering deposit invoice lines)</v>
      </c>
      <c r="O70" s="91" t="str">
        <f>IF(VLOOKUP($A70,'FE - Flux 2 - CII'!$A90:$R530,15,FALSE)=0,"",VLOOKUP($A70,'FE - Flux 2 - CII'!$A90:$R530,15,FALSE))</f>
        <v> G1.31 G6.12</v>
      </c>
      <c r="P70" s="91" t="str">
        <f>IF(VLOOKUP($A70,'FE - Flux 2 - CII'!$A90:$R530,16,FALSE)=0,"",VLOOKUP($A70,'FE - Flux 2 - CII'!$A90:$R530,16,FALSE))</f>
        <v/>
      </c>
      <c r="Q70" s="91" t="str">
        <f>IF(VLOOKUP($A70,'FE - Flux 2 - CII'!$A90:$R530,16,FALSE)=0,"",VLOOKUP($A70,'FE - Flux 2 - CII'!$A90:$R530,17,FALSE))</f>
        <v/>
      </c>
      <c r="R70" s="95" t="str">
        <f>IF(VLOOKUP($A70,'FE - Flux 2 - CII'!$A90:$R530,17,FALSE)=0,"",VLOOKUP($A70,'FE - Flux 2 - CII'!$A90:$R530,18,FALSE))</f>
        <v/>
      </c>
    </row>
    <row r="71" spans="1:18" ht="39.75" customHeight="1">
      <c r="A71" s="223" t="s">
        <v>1517</v>
      </c>
      <c r="B71" s="91" t="str">
        <f>IF(VLOOKUP($A71,'FE - Flux 2 - CII'!$A91:$R531,2,FALSE)=0,"",VLOOKUP($A71,'FE - Flux 2 - CII'!$A91:$R531,2,FALSE))</f>
        <v> 0..1</v>
      </c>
      <c r="C71" s="38"/>
      <c r="D71" s="30" t="str">
        <f>IF(VLOOKUP($A71,'FE - Flux 2 - CII'!$A86:$R516,4,FALSE)=0,"",VLOOKUP($A71,'FE - Flux 2 - CII'!$A86:$R516,4,FALSE))</f>
        <v/>
      </c>
      <c r="E71" s="100" t="str">
        <f>IF(VLOOKUP($A71,'FE - Flux 2 - CII'!$A83:$R513,5,FALSE)=0,"",VLOOKUP($A71,'FE - Flux 2 - CII'!$A83:$R513,5,FALSE))</f>
        <v> Previous invoice ID</v>
      </c>
      <c r="F71" s="100"/>
      <c r="G71" s="317" t="str">
        <f>IF(VLOOKUP($A71,'FE - Flux 2 - CII'!$A92:$R528,7,FALSE)=0,"",VLOOKUP($A71,'FE - Flux 2 - CII'!$A92:$R528,7,FALSE))</f>
        <v> /rsm:CrossIndustryInvoice/rsm:SupplyChainTradeTransaction/ram:IncludedSupplyChainTradeLineItem/ram:SpecifiedLineTradeSettlement/ram:InvoiceReferencedDocument/ram:IssuerAssignedID</v>
      </c>
      <c r="H71" s="292"/>
      <c r="I71" s="93" t="str">
        <f>IF(VLOOKUP($A71,'FE - Flux 2 - CII'!$A91:$R531,9,FALSE)=0,"",VLOOKUP($A71,'FE - Flux 2 - CII'!$A91:$R531,9,FALSE))</f>
        <v> DOCUMENT REFERENCE</v>
      </c>
      <c r="J71" s="93">
        <f>IF(VLOOKUP($A71,'FE - Flux 2 - CII'!$A91:$R531,10,FALSE)=0,"",VLOOKUP($A71,'FE - Flux 2 - CII'!$A91:$R531,10,FALSE))</f>
        <v>20</v>
      </c>
      <c r="K71" s="93" t="str">
        <f>IF(VLOOKUP($A71,'FE - Flux 2 - CII'!$A91:$R531,11,FALSE)=0,"",VLOOKUP($A71,'FE - Flux 2 - CII'!$A91:$R531,11,FALSE))</f>
        <v/>
      </c>
      <c r="L71" s="93" t="str">
        <f>IF(VLOOKUP($A71,'FE - Flux 2 - CII'!$A91:$R531,12,FALSE)=0,"",VLOOKUP($A71,'FE - Flux 2 - CII'!$A91:$R531,12,FALSE))</f>
        <v/>
      </c>
      <c r="M71" s="108" t="str">
        <f>IF(VLOOKUP($A71,'FE - Flux 2 - CII'!$A91:$R531,13,FALSE)=0,"",VLOOKUP($A71,'FE - Flux 2 - CII'!$A91:$R531,13,FALSE))</f>
        <v> Identification of an Invoice previously sent by the Seller.</v>
      </c>
      <c r="N71" s="92" t="str">
        <f>IF(VLOOKUP($A71,'FE - Flux 2 - CII'!$A91:$R531,14,FALSE)=0,"",VLOOKUP($A71,'FE - Flux 2 - CII'!$A91:$R531,14,FALSE))</f>
        <v/>
      </c>
      <c r="O71" s="91" t="str">
        <f>IF(VLOOKUP($A71,'FE - Flux 2 - CII'!$A91:$R531,15,FALSE)=0,"",VLOOKUP($A71,'FE - Flux 2 - CII'!$A91:$R531,15,FALSE))</f>
        <v> G6.12</v>
      </c>
      <c r="P71" s="91" t="str">
        <f>IF(VLOOKUP($A71,'FE - Flux 2 - CII'!$A91:$R531,16,FALSE)=0,"",VLOOKUP($A71,'FE - Flux 2 - CII'!$A91:$R531,16,FALSE))</f>
        <v/>
      </c>
      <c r="Q71" s="91" t="str">
        <f>IF(VLOOKUP($A71,'FE - Flux 2 - CII'!$A91:$R531,16,FALSE)=0,"",VLOOKUP($A71,'FE - Flux 2 - CII'!$A91:$R531,17,FALSE))</f>
        <v/>
      </c>
      <c r="R71" s="95" t="str">
        <f>IF(VLOOKUP($A71,'FE - Flux 2 - CII'!$A91:$R531,17,FALSE)=0,"",VLOOKUP($A71,'FE - Flux 2 - CII'!$A91:$R531,18,FALSE))</f>
        <v/>
      </c>
    </row>
    <row r="72" spans="1:18" ht="45.75" customHeight="1">
      <c r="A72" s="223" t="s">
        <v>1520</v>
      </c>
      <c r="B72" s="91" t="str">
        <f>IF(VLOOKUP($A72,'FE - Flux 2 - CII'!$A92:$R532,2,FALSE)=0,"",VLOOKUP($A72,'FE - Flux 2 - CII'!$A92:$R532,2,FALSE))</f>
        <v> 0..1</v>
      </c>
      <c r="C72" s="38"/>
      <c r="D72" s="49" t="str">
        <f>IF(VLOOKUP($A72,'FE - Flux 2 - CII'!$A87:$R517,4,FALSE)=0,"",VLOOKUP($A72,'FE - Flux 2 - CII'!$A87:$R517,4,FALSE))</f>
        <v/>
      </c>
      <c r="E72" s="100" t="str">
        <f>IF(VLOOKUP($A72,'FE - Flux 2 - CII'!$A84:$R514,5,FALSE)=0,"",VLOOKUP($A72,'FE - Flux 2 - CII'!$A84:$R514,5,FALSE))</f>
        <v> Previous invoice date</v>
      </c>
      <c r="F72" s="135"/>
      <c r="G72" s="317" t="str">
        <f>IF(VLOOKUP($A72,'FE - Flux 2 - CII'!$A93:$R529,7,FALSE)=0,"",VLOOKUP($A72,'FE - Flux 2 - CII'!$A93:$R529,7,FALSE))</f>
        <v>/rsm:CrossIndustryInvoice/rsm:SupplyChainTradeTransaction/ram:IncludedSupplyChainTradeLineItem/ram:SpecifiedLineTradeSettlement/ram:InvoiceReferencedDocument/ram:FormattedIssueDateTime/qdt:DateTimeString</v>
      </c>
      <c r="H72" s="292"/>
      <c r="I72" s="93" t="str">
        <f>IF(VLOOKUP($A72,'FE - Flux 2 - CII'!$A92:$R532,9,FALSE)=0,"",VLOOKUP($A72,'FE - Flux 2 - CII'!$A92:$R532,9,FALSE))</f>
        <v> DATE</v>
      </c>
      <c r="J72" s="93" t="str">
        <f>IF(VLOOKUP($A72,'FE - Flux 2 - CII'!$A92:$R532,10,FALSE)=0,"",VLOOKUP($A72,'FE - Flux 2 - CII'!$A92:$R532,10,FALSE))</f>
        <v> ISO</v>
      </c>
      <c r="K72" s="93" t="str">
        <f>IF(VLOOKUP($A72,'FE - Flux 2 - CII'!$A92:$R532,11,FALSE)=0,"",VLOOKUP($A72,'FE - Flux 2 - CII'!$A92:$R532,11,FALSE))</f>
        <v> YYYY-MM-DD (UBL format) YYYYMMDD (CII format)</v>
      </c>
      <c r="L72" s="93" t="str">
        <f>IF(VLOOKUP($A72,'FE - Flux 2 - CII'!$A92:$R532,12,FALSE)=0,"",VLOOKUP($A72,'FE - Flux 2 - CII'!$A92:$R532,12,FALSE))</f>
        <v/>
      </c>
      <c r="M72" s="108" t="str">
        <f>IF(VLOOKUP($A72,'FE - Flux 2 - CII'!$A92:$R532,13,FALSE)=0,"",VLOOKUP($A72,'FE - Flux 2 - CII'!$A92:$R532,13,FALSE))</f>
        <v> Date on which the previous Invoice was issued.</v>
      </c>
      <c r="N72" s="92" t="str">
        <f>IF(VLOOKUP($A72,'FE - Flux 2 - CII'!$A92:$R532,14,FALSE)=0,"",VLOOKUP($A72,'FE - Flux 2 - CII'!$A92:$R532,14,FALSE))</f>
        <v> The Prior Invoice Issue Date must be provided if the Prior Invoice ID is not unique.</v>
      </c>
      <c r="O72" s="91" t="str">
        <f>IF(VLOOKUP($A72,'FE - Flux 2 - CII'!$A92:$R532,15,FALSE)=0,"",VLOOKUP($A72,'FE - Flux 2 - CII'!$A92:$R532,15,FALSE))</f>
        <v> G1.09 G6.12</v>
      </c>
      <c r="P72" s="91" t="str">
        <f>IF(VLOOKUP($A72,'FE - Flux 2 - CII'!$A92:$R532,16,FALSE)=0,"",VLOOKUP($A72,'FE - Flux 2 - CII'!$A92:$R532,16,FALSE))</f>
        <v/>
      </c>
      <c r="Q72" s="91" t="str">
        <f>IF(VLOOKUP($A72,'FE - Flux 2 - CII'!$A92:$R532,16,FALSE)=0,"",VLOOKUP($A72,'FE - Flux 2 - CII'!$A92:$R532,17,FALSE))</f>
        <v/>
      </c>
      <c r="R72" s="95" t="str">
        <f>IF(VLOOKUP($A72,'FE - Flux 2 - CII'!$A92:$R532,17,FALSE)=0,"",VLOOKUP($A72,'FE - Flux 2 - CII'!$A92:$R532,18,FALSE))</f>
        <v/>
      </c>
    </row>
    <row r="73" spans="1:18" ht="45.75" customHeight="1">
      <c r="A73" s="223" t="s">
        <v>1569</v>
      </c>
      <c r="B73" s="90" t="s">
        <v>135</v>
      </c>
      <c r="C73" s="38"/>
      <c r="D73" s="137" t="s">
        <v>1570</v>
      </c>
      <c r="E73" s="133"/>
      <c r="F73" s="134"/>
      <c r="G73" s="291" t="s">
        <v>2122</v>
      </c>
      <c r="H73" s="292"/>
      <c r="I73" s="93" t="str">
        <f>IF(VLOOKUP($A73,'FE - Flux 2 - CII'!$A93:$R533,9,FALSE)=0,"",VLOOKUP($A73,'FE - Flux 2 - CII'!$A93:$R533,9,FALSE))</f>
        <v/>
      </c>
      <c r="J73" s="93" t="str">
        <f>IF(VLOOKUP($A73,'FE - Flux 2 - CII'!$A93:$R533,10,FALSE)=0,"",VLOOKUP($A73,'FE - Flux 2 - CII'!$A93:$R533,10,FALSE))</f>
        <v/>
      </c>
      <c r="K73" s="93" t="str">
        <f>IF(VLOOKUP($A73,'FE - Flux 2 - CII'!$A93:$R533,11,FALSE)=0,"",VLOOKUP($A73,'FE - Flux 2 - CII'!$A93:$R533,11,FALSE))</f>
        <v/>
      </c>
      <c r="L73" s="93" t="str">
        <f>IF(VLOOKUP($A73,'FE - Flux 2 - CII'!$A93:$R533,12,FALSE)=0,"",VLOOKUP($A73,'FE - Flux 2 - CII'!$A93:$R533,12,FALSE))</f>
        <v/>
      </c>
      <c r="M73" s="108" t="str">
        <f>IF(VLOOKUP($A73,'FE - Flux 2 - CII'!$A93:$R533,13,FALSE)=0,"",VLOOKUP($A73,'FE - Flux 2 - CII'!$A93:$R533,13,FALSE))</f>
        <v/>
      </c>
      <c r="N73" s="92" t="str">
        <f>IF(VLOOKUP($A73,'FE - Flux 2 - CII'!$A93:$R533,14,FALSE)=0,"",VLOOKUP($A73,'FE - Flux 2 - CII'!$A93:$R533,14,FALSE))</f>
        <v/>
      </c>
      <c r="O73" s="91" t="str">
        <f>IF(VLOOKUP($A73,'FE - Flux 2 - CII'!$A93:$R533,15,FALSE)=0,"",VLOOKUP($A73,'FE - Flux 2 - CII'!$A93:$R533,15,FALSE))</f>
        <v> G6.12 G6.16</v>
      </c>
      <c r="P73" s="91" t="str">
        <f>IF(VLOOKUP($A73,'FE - Flux 2 - CII'!$A93:$R533,16,FALSE)=0,"",VLOOKUP($A73,'FE - Flux 2 - CII'!$A93:$R533,16,FALSE))</f>
        <v/>
      </c>
      <c r="Q73" s="91" t="str">
        <f>IF(VLOOKUP($A73,'FE - Flux 2 - CII'!$A93:$R533,16,FALSE)=0,"",VLOOKUP($A73,'FE - Flux 2 - CII'!$A93:$R533,17,FALSE))</f>
        <v/>
      </c>
      <c r="R73" s="95" t="str">
        <f>IF(VLOOKUP($A73,'FE - Flux 2 - CII'!$A93:$R533,17,FALSE)=0,"",VLOOKUP($A73,'FE - Flux 2 - CII'!$A93:$R533,18,FALSE))</f>
        <v/>
      </c>
    </row>
    <row r="74" spans="1:18" ht="45.75" customHeight="1">
      <c r="A74" s="223" t="s">
        <v>1573</v>
      </c>
      <c r="B74" s="90" t="s">
        <v>135</v>
      </c>
      <c r="C74" s="38"/>
      <c r="D74" s="52"/>
      <c r="E74" s="139" t="s">
        <v>1574</v>
      </c>
      <c r="F74" s="139"/>
      <c r="G74" s="291" t="s">
        <v>2123</v>
      </c>
      <c r="H74" s="292"/>
      <c r="I74" s="93" t="str">
        <f>IF(VLOOKUP($A74,'FE - Flux 2 - CII'!$A94:$R534,9,FALSE)=0,"",VLOOKUP($A74,'FE - Flux 2 - CII'!$A94:$R534,9,FALSE))</f>
        <v/>
      </c>
      <c r="J74" s="93" t="str">
        <f>IF(VLOOKUP($A74,'FE - Flux 2 - CII'!$A94:$R534,10,FALSE)=0,"",VLOOKUP($A74,'FE - Flux 2 - CII'!$A94:$R534,10,FALSE))</f>
        <v/>
      </c>
      <c r="K74" s="93" t="str">
        <f>IF(VLOOKUP($A74,'FE - Flux 2 - CII'!$A94:$R534,11,FALSE)=0,"",VLOOKUP($A74,'FE - Flux 2 - CII'!$A94:$R534,11,FALSE))</f>
        <v/>
      </c>
      <c r="L74" s="93" t="str">
        <f>IF(VLOOKUP($A74,'FE - Flux 2 - CII'!$A94:$R534,12,FALSE)=0,"",VLOOKUP($A74,'FE - Flux 2 - CII'!$A94:$R534,12,FALSE))</f>
        <v/>
      </c>
      <c r="M74" s="108" t="str">
        <f>IF(VLOOKUP($A74,'FE - Flux 2 - CII'!$A94:$R534,13,FALSE)=0,"",VLOOKUP($A74,'FE - Flux 2 - CII'!$A94:$R534,13,FALSE))</f>
        <v/>
      </c>
      <c r="N74" s="92" t="str">
        <f>IF(VLOOKUP($A74,'FE - Flux 2 - CII'!$A94:$R534,14,FALSE)=0,"",VLOOKUP($A74,'FE - Flux 2 - CII'!$A94:$R534,14,FALSE))</f>
        <v/>
      </c>
      <c r="O74" s="91" t="str">
        <f>IF(VLOOKUP($A74,'FE - Flux 2 - CII'!$A94:$R534,15,FALSE)=0,"",VLOOKUP($A74,'FE - Flux 2 - CII'!$A94:$R534,15,FALSE))</f>
        <v/>
      </c>
      <c r="P74" s="91" t="str">
        <f>IF(VLOOKUP($A74,'FE - Flux 2 - CII'!$A94:$R534,16,FALSE)=0,"",VLOOKUP($A74,'FE - Flux 2 - CII'!$A94:$R534,16,FALSE))</f>
        <v/>
      </c>
      <c r="Q74" s="91" t="str">
        <f>IF(VLOOKUP($A74,'FE - Flux 2 - CII'!$A94:$R534,16,FALSE)=0,"",VLOOKUP($A74,'FE - Flux 2 - CII'!$A94:$R534,17,FALSE))</f>
        <v/>
      </c>
      <c r="R74" s="95" t="str">
        <f>IF(VLOOKUP($A74,'FE - Flux 2 - CII'!$A94:$R534,17,FALSE)=0,"",VLOOKUP($A74,'FE - Flux 2 - CII'!$A94:$R534,18,FALSE))</f>
        <v/>
      </c>
    </row>
    <row r="75" spans="1:18" ht="45.75" customHeight="1">
      <c r="A75" s="223" t="s">
        <v>1575</v>
      </c>
      <c r="B75" s="90" t="s">
        <v>135</v>
      </c>
      <c r="C75" s="38"/>
      <c r="D75" s="52"/>
      <c r="E75" s="54"/>
      <c r="F75" s="107" t="s">
        <v>1576</v>
      </c>
      <c r="G75" s="291" t="s">
        <v>2124</v>
      </c>
      <c r="H75" s="292"/>
      <c r="I75" s="93" t="str">
        <f>IF(VLOOKUP($A75,'FE - Flux 2 - CII'!$A95:$R535,9,FALSE)=0,"",VLOOKUP($A75,'FE - Flux 2 - CII'!$A95:$R535,9,FALSE))</f>
        <v> TEXT</v>
      </c>
      <c r="J75" s="93">
        <f>IF(VLOOKUP($A75,'FE - Flux 2 - CII'!$A95:$R535,10,FALSE)=0,"",VLOOKUP($A75,'FE - Flux 2 - CII'!$A95:$R535,10,FALSE))</f>
        <v>255</v>
      </c>
      <c r="K75" s="93" t="str">
        <f>IF(VLOOKUP($A75,'FE - Flux 2 - CII'!$A95:$R535,11,FALSE)=0,"",VLOOKUP($A75,'FE - Flux 2 - CII'!$A95:$R535,11,FALSE))</f>
        <v/>
      </c>
      <c r="L75" s="93" t="str">
        <f>IF(VLOOKUP($A75,'FE - Flux 2 - CII'!$A95:$R535,12,FALSE)=0,"",VLOOKUP($A75,'FE - Flux 2 - CII'!$A95:$R535,12,FALSE))</f>
        <v/>
      </c>
      <c r="M75" s="108" t="str">
        <f>IF(VLOOKUP($A75,'FE - Flux 2 - CII'!$A95:$R535,13,FALSE)=0,"",VLOOKUP($A75,'FE - Flux 2 - CII'!$A95:$R535,13,FALSE))</f>
        <v> Main line of an address.</v>
      </c>
      <c r="N75" s="92" t="str">
        <f>IF(VLOOKUP($A75,'FE - Flux 2 - CII'!$A95:$R535,14,FALSE)=0,"",VLOOKUP($A75,'FE - Flux 2 - CII'!$A95:$R535,14,FALSE))</f>
        <v> Usually the name and number of the street or post office box.</v>
      </c>
      <c r="O75" s="91" t="str">
        <f>IF(VLOOKUP($A75,'FE - Flux 2 - CII'!$A95:$R535,15,FALSE)=0,"",VLOOKUP($A75,'FE - Flux 2 - CII'!$A95:$R535,15,FALSE))</f>
        <v/>
      </c>
      <c r="P75" s="91" t="str">
        <f>IF(VLOOKUP($A75,'FE - Flux 2 - CII'!$A95:$R535,16,FALSE)=0,"",VLOOKUP($A75,'FE - Flux 2 - CII'!$A95:$R535,16,FALSE))</f>
        <v/>
      </c>
      <c r="Q75" s="91" t="str">
        <f>IF(VLOOKUP($A75,'FE - Flux 2 - CII'!$A95:$R535,16,FALSE)=0,"",VLOOKUP($A75,'FE - Flux 2 - CII'!$A95:$R535,17,FALSE))</f>
        <v/>
      </c>
      <c r="R75" s="95" t="str">
        <f>IF(VLOOKUP($A75,'FE - Flux 2 - CII'!$A95:$R535,17,FALSE)=0,"",VLOOKUP($A75,'FE - Flux 2 - CII'!$A95:$R535,18,FALSE))</f>
        <v/>
      </c>
    </row>
    <row r="76" spans="1:18" ht="45.75" customHeight="1">
      <c r="A76" s="223" t="s">
        <v>1577</v>
      </c>
      <c r="B76" s="90" t="s">
        <v>135</v>
      </c>
      <c r="C76" s="38"/>
      <c r="D76" s="52"/>
      <c r="E76" s="54"/>
      <c r="F76" s="107" t="s">
        <v>1578</v>
      </c>
      <c r="G76" s="291" t="s">
        <v>2125</v>
      </c>
      <c r="H76" s="292"/>
      <c r="I76" s="93" t="str">
        <f>IF(VLOOKUP($A76,'FE - Flux 2 - CII'!$A96:$R536,9,FALSE)=0,"",VLOOKUP($A76,'FE - Flux 2 - CII'!$A96:$R536,9,FALSE))</f>
        <v> TEXT</v>
      </c>
      <c r="J76" s="93">
        <f>IF(VLOOKUP($A76,'FE - Flux 2 - CII'!$A96:$R536,10,FALSE)=0,"",VLOOKUP($A76,'FE - Flux 2 - CII'!$A96:$R536,10,FALSE))</f>
        <v>255</v>
      </c>
      <c r="K76" s="93" t="str">
        <f>IF(VLOOKUP($A76,'FE - Flux 2 - CII'!$A96:$R536,11,FALSE)=0,"",VLOOKUP($A76,'FE - Flux 2 - CII'!$A96:$R536,11,FALSE))</f>
        <v/>
      </c>
      <c r="L76" s="93" t="str">
        <f>IF(VLOOKUP($A76,'FE - Flux 2 - CII'!$A96:$R536,12,FALSE)=0,"",VLOOKUP($A76,'FE - Flux 2 - CII'!$A96:$R536,12,FALSE))</f>
        <v/>
      </c>
      <c r="M76" s="108" t="str">
        <f>IF(VLOOKUP($A76,'FE - Flux 2 - CII'!$A96:$R536,13,FALSE)=0,"",VLOOKUP($A76,'FE - Flux 2 - CII'!$A96:$R536,13,FALSE))</f>
        <v> Additional line of an address, which can be used to provide details and supplement the main line.</v>
      </c>
      <c r="N76" s="92" t="str">
        <f>IF(VLOOKUP($A76,'FE - Flux 2 - CII'!$A96:$R536,14,FALSE)=0,"",VLOOKUP($A76,'FE - Flux 2 - CII'!$A96:$R536,14,FALSE))</f>
        <v/>
      </c>
      <c r="O76" s="91" t="str">
        <f>IF(VLOOKUP($A76,'FE - Flux 2 - CII'!$A96:$R536,15,FALSE)=0,"",VLOOKUP($A76,'FE - Flux 2 - CII'!$A96:$R536,15,FALSE))</f>
        <v/>
      </c>
      <c r="P76" s="91" t="str">
        <f>IF(VLOOKUP($A76,'FE - Flux 2 - CII'!$A96:$R536,16,FALSE)=0,"",VLOOKUP($A76,'FE - Flux 2 - CII'!$A96:$R536,16,FALSE))</f>
        <v/>
      </c>
      <c r="Q76" s="91" t="str">
        <f>IF(VLOOKUP($A76,'FE - Flux 2 - CII'!$A96:$R536,16,FALSE)=0,"",VLOOKUP($A76,'FE - Flux 2 - CII'!$A96:$R536,17,FALSE))</f>
        <v/>
      </c>
      <c r="R76" s="95" t="str">
        <f>IF(VLOOKUP($A76,'FE - Flux 2 - CII'!$A96:$R536,17,FALSE)=0,"",VLOOKUP($A76,'FE - Flux 2 - CII'!$A96:$R536,18,FALSE))</f>
        <v/>
      </c>
    </row>
    <row r="77" spans="1:18" ht="45.75" customHeight="1">
      <c r="A77" s="223" t="s">
        <v>1579</v>
      </c>
      <c r="B77" s="90" t="s">
        <v>135</v>
      </c>
      <c r="C77" s="38"/>
      <c r="D77" s="52"/>
      <c r="E77" s="54"/>
      <c r="F77" s="107" t="s">
        <v>1580</v>
      </c>
      <c r="G77" s="291" t="s">
        <v>2126</v>
      </c>
      <c r="H77" s="292"/>
      <c r="I77" s="93" t="str">
        <f>IF(VLOOKUP($A77,'FE - Flux 2 - CII'!$A97:$R537,9,FALSE)=0,"",VLOOKUP($A77,'FE - Flux 2 - CII'!$A97:$R537,9,FALSE))</f>
        <v>TEXT</v>
      </c>
      <c r="J77" s="93">
        <f>IF(VLOOKUP($A77,'FE - Flux 2 - CII'!$A97:$R537,10,FALSE)=0,"",VLOOKUP($A77,'FE - Flux 2 - CII'!$A97:$R537,10,FALSE))</f>
        <v>255</v>
      </c>
      <c r="K77" s="93" t="str">
        <f>IF(VLOOKUP($A77,'FE - Flux 2 - CII'!$A97:$R537,11,FALSE)=0,"",VLOOKUP($A77,'FE - Flux 2 - CII'!$A97:$R537,11,FALSE))</f>
        <v/>
      </c>
      <c r="L77" s="93" t="str">
        <f>IF(VLOOKUP($A77,'FE - Flux 2 - CII'!$A97:$R537,12,FALSE)=0,"",VLOOKUP($A77,'FE - Flux 2 - CII'!$A97:$R537,12,FALSE))</f>
        <v/>
      </c>
      <c r="M77" s="108" t="str">
        <f>IF(VLOOKUP($A77,'FE - Flux 2 - CII'!$A97:$R537,13,FALSE)=0,"",VLOOKUP($A77,'FE - Flux 2 - CII'!$A97:$R537,13,FALSE))</f>
        <v> Additional line of an address, which can be used to provide details and supplement the main line.</v>
      </c>
      <c r="N77" s="92" t="str">
        <f>IF(VLOOKUP($A77,'FE - Flux 2 - CII'!$A97:$R537,14,FALSE)=0,"",VLOOKUP($A77,'FE - Flux 2 - CII'!$A97:$R537,14,FALSE))</f>
        <v/>
      </c>
      <c r="O77" s="91" t="str">
        <f>IF(VLOOKUP($A77,'FE - Flux 2 - CII'!$A97:$R537,15,FALSE)=0,"",VLOOKUP($A77,'FE - Flux 2 - CII'!$A97:$R537,15,FALSE))</f>
        <v/>
      </c>
      <c r="P77" s="91" t="str">
        <f>IF(VLOOKUP($A77,'FE - Flux 2 - CII'!$A97:$R537,16,FALSE)=0,"",VLOOKUP($A77,'FE - Flux 2 - CII'!$A97:$R537,16,FALSE))</f>
        <v/>
      </c>
      <c r="Q77" s="91" t="str">
        <f>IF(VLOOKUP($A77,'FE - Flux 2 - CII'!$A97:$R537,16,FALSE)=0,"",VLOOKUP($A77,'FE - Flux 2 - CII'!$A97:$R537,17,FALSE))</f>
        <v/>
      </c>
      <c r="R77" s="95" t="str">
        <f>IF(VLOOKUP($A77,'FE - Flux 2 - CII'!$A97:$R537,17,FALSE)=0,"",VLOOKUP($A77,'FE - Flux 2 - CII'!$A97:$R537,18,FALSE))</f>
        <v/>
      </c>
    </row>
    <row r="78" spans="1:18" ht="45.75" customHeight="1">
      <c r="A78" s="223" t="s">
        <v>1581</v>
      </c>
      <c r="B78" s="90" t="s">
        <v>135</v>
      </c>
      <c r="C78" s="38"/>
      <c r="D78" s="52"/>
      <c r="E78" s="54"/>
      <c r="F78" s="107" t="s">
        <v>1582</v>
      </c>
      <c r="G78" s="291" t="s">
        <v>2127</v>
      </c>
      <c r="H78" s="292"/>
      <c r="I78" s="93" t="str">
        <f>IF(VLOOKUP($A78,'FE - Flux 2 - CII'!$A98:$R538,9,FALSE)=0,"",VLOOKUP($A78,'FE - Flux 2 - CII'!$A98:$R538,9,FALSE))</f>
        <v> TEXT</v>
      </c>
      <c r="J78" s="93">
        <f>IF(VLOOKUP($A78,'FE - Flux 2 - CII'!$A98:$R538,10,FALSE)=0,"",VLOOKUP($A78,'FE - Flux 2 - CII'!$A98:$R538,10,FALSE))</f>
        <v>255</v>
      </c>
      <c r="K78" s="93" t="str">
        <f>IF(VLOOKUP($A78,'FE - Flux 2 - CII'!$A98:$R538,11,FALSE)=0,"",VLOOKUP($A78,'FE - Flux 2 - CII'!$A98:$R538,11,FALSE))</f>
        <v/>
      </c>
      <c r="L78" s="93" t="str">
        <f>IF(VLOOKUP($A78,'FE - Flux 2 - CII'!$A98:$R538,12,FALSE)=0,"",VLOOKUP($A78,'FE - Flux 2 - CII'!$A98:$R538,12,FALSE))</f>
        <v/>
      </c>
      <c r="M78" s="108" t="str">
        <f>IF(VLOOKUP($A78,'FE - Flux 2 - CII'!$A98:$R538,13,FALSE)=0,"",VLOOKUP($A78,'FE - Flux 2 - CII'!$A98:$R538,13,FALSE))</f>
        <v> Common name of the commune, town or village in which the Buyer's address is located.</v>
      </c>
      <c r="N78" s="92" t="str">
        <f>IF(VLOOKUP($A78,'FE - Flux 2 - CII'!$A98:$R538,14,FALSE)=0,"",VLOOKUP($A78,'FE - Flux 2 - CII'!$A98:$R538,14,FALSE))</f>
        <v/>
      </c>
      <c r="O78" s="91" t="str">
        <f>IF(VLOOKUP($A78,'FE - Flux 2 - CII'!$A98:$R538,15,FALSE)=0,"",VLOOKUP($A78,'FE - Flux 2 - CII'!$A98:$R538,15,FALSE))</f>
        <v/>
      </c>
      <c r="P78" s="91" t="str">
        <f>IF(VLOOKUP($A78,'FE - Flux 2 - CII'!$A98:$R538,16,FALSE)=0,"",VLOOKUP($A78,'FE - Flux 2 - CII'!$A98:$R538,16,FALSE))</f>
        <v/>
      </c>
      <c r="Q78" s="91" t="str">
        <f>IF(VLOOKUP($A78,'FE - Flux 2 - CII'!$A98:$R538,16,FALSE)=0,"",VLOOKUP($A78,'FE - Flux 2 - CII'!$A98:$R538,17,FALSE))</f>
        <v/>
      </c>
      <c r="R78" s="95" t="str">
        <f>IF(VLOOKUP($A78,'FE - Flux 2 - CII'!$A98:$R538,17,FALSE)=0,"",VLOOKUP($A78,'FE - Flux 2 - CII'!$A98:$R538,18,FALSE))</f>
        <v/>
      </c>
    </row>
    <row r="79" spans="1:18" ht="45.75" customHeight="1">
      <c r="A79" s="223" t="s">
        <v>1583</v>
      </c>
      <c r="B79" s="90" t="s">
        <v>135</v>
      </c>
      <c r="C79" s="38"/>
      <c r="D79" s="52"/>
      <c r="E79" s="54"/>
      <c r="F79" s="107" t="s">
        <v>1584</v>
      </c>
      <c r="G79" s="291" t="s">
        <v>2129</v>
      </c>
      <c r="H79" s="292"/>
      <c r="I79" s="93" t="str">
        <f>IF(VLOOKUP($A79,'FE - Flux 2 - CII'!$A99:$R539,9,FALSE)=0,"",VLOOKUP($A79,'FE - Flux 2 - CII'!$A99:$R539,9,FALSE))</f>
        <v> TEXT</v>
      </c>
      <c r="J79" s="93">
        <f>IF(VLOOKUP($A79,'FE - Flux 2 - CII'!$A99:$R539,10,FALSE)=0,"",VLOOKUP($A79,'FE - Flux 2 - CII'!$A99:$R539,10,FALSE))</f>
        <v>10</v>
      </c>
      <c r="K79" s="93" t="str">
        <f>IF(VLOOKUP($A79,'FE - Flux 2 - CII'!$A99:$R539,11,FALSE)=0,"",VLOOKUP($A79,'FE - Flux 2 - CII'!$A99:$R539,11,FALSE))</f>
        <v/>
      </c>
      <c r="L79" s="93" t="str">
        <f>IF(VLOOKUP($A79,'FE - Flux 2 - CII'!$A99:$R539,12,FALSE)=0,"",VLOOKUP($A79,'FE - Flux 2 - CII'!$A99:$R539,12,FALSE))</f>
        <v/>
      </c>
      <c r="M79" s="108" t="str">
        <f>IF(VLOOKUP($A79,'FE - Flux 2 - CII'!$A99:$R539,13,FALSE)=0,"",VLOOKUP($A79,'FE - Flux 2 - CII'!$A99:$R539,13,FALSE))</f>
        <v> Identifier for an addressable group of properties, consistent with the applicable postal service.</v>
      </c>
      <c r="N79" s="92" t="str">
        <f>IF(VLOOKUP($A79,'FE - Flux 2 - CII'!$A99:$R539,14,FALSE)=0,"",VLOOKUP($A79,'FE - Flux 2 - CII'!$A99:$R539,14,FALSE))</f>
        <v> Example: postal code or postal delivery number.</v>
      </c>
      <c r="O79" s="91" t="str">
        <f>IF(VLOOKUP($A79,'FE - Flux 2 - CII'!$A99:$R539,15,FALSE)=0,"",VLOOKUP($A79,'FE - Flux 2 - CII'!$A99:$R539,15,FALSE))</f>
        <v/>
      </c>
      <c r="P79" s="91" t="str">
        <f>IF(VLOOKUP($A79,'FE - Flux 2 - CII'!$A99:$R539,16,FALSE)=0,"",VLOOKUP($A79,'FE - Flux 2 - CII'!$A99:$R539,16,FALSE))</f>
        <v/>
      </c>
      <c r="Q79" s="91" t="str">
        <f>IF(VLOOKUP($A79,'FE - Flux 2 - CII'!$A99:$R539,16,FALSE)=0,"",VLOOKUP($A79,'FE - Flux 2 - CII'!$A99:$R539,17,FALSE))</f>
        <v/>
      </c>
      <c r="R79" s="95" t="str">
        <f>IF(VLOOKUP($A79,'FE - Flux 2 - CII'!$A99:$R539,17,FALSE)=0,"",VLOOKUP($A79,'FE - Flux 2 - CII'!$A99:$R539,18,FALSE))</f>
        <v/>
      </c>
    </row>
    <row r="80" spans="1:18" ht="45.75" customHeight="1">
      <c r="A80" s="223" t="s">
        <v>1585</v>
      </c>
      <c r="B80" s="90" t="s">
        <v>135</v>
      </c>
      <c r="C80" s="38"/>
      <c r="D80" s="52"/>
      <c r="E80" s="54"/>
      <c r="F80" s="107" t="s">
        <v>1586</v>
      </c>
      <c r="G80" s="291" t="s">
        <v>2130</v>
      </c>
      <c r="H80" s="292"/>
      <c r="I80" s="93" t="str">
        <f>IF(VLOOKUP($A80,'FE - Flux 2 - CII'!$A100:$R540,9,FALSE)=0,"",VLOOKUP($A80,'FE - Flux 2 - CII'!$A100:$R540,9,FALSE))</f>
        <v> TEXT</v>
      </c>
      <c r="J80" s="93">
        <f>IF(VLOOKUP($A80,'FE - Flux 2 - CII'!$A100:$R540,10,FALSE)=0,"",VLOOKUP($A80,'FE - Flux 2 - CII'!$A100:$R540,10,FALSE))</f>
        <v>255</v>
      </c>
      <c r="K80" s="93" t="str">
        <f>IF(VLOOKUP($A80,'FE - Flux 2 - CII'!$A100:$R540,11,FALSE)=0,"",VLOOKUP($A80,'FE - Flux 2 - CII'!$A100:$R540,11,FALSE))</f>
        <v/>
      </c>
      <c r="L80" s="93" t="str">
        <f>IF(VLOOKUP($A80,'FE - Flux 2 - CII'!$A100:$R540,12,FALSE)=0,"",VLOOKUP($A80,'FE - Flux 2 - CII'!$A100:$R540,12,FALSE))</f>
        <v/>
      </c>
      <c r="M80" s="108" t="str">
        <f>IF(VLOOKUP($A80,'FE - Flux 2 - CII'!$A100:$R540,13,FALSE)=0,"",VLOOKUP($A80,'FE - Flux 2 - CII'!$A100:$R540,13,FALSE))</f>
        <v> Subdivision of a country.</v>
      </c>
      <c r="N80" s="92" t="str">
        <f>IF(VLOOKUP($A80,'FE - Flux 2 - CII'!$A100:$R540,14,FALSE)=0,"",VLOOKUP($A80,'FE - Flux 2 - CII'!$A100:$R540,14,FALSE))</f>
        <v> Example: region, county, state, province, etc.</v>
      </c>
      <c r="O80" s="91" t="str">
        <f>IF(VLOOKUP($A80,'FE - Flux 2 - CII'!$A100:$R540,15,FALSE)=0,"",VLOOKUP($A80,'FE - Flux 2 - CII'!$A100:$R540,15,FALSE))</f>
        <v/>
      </c>
      <c r="P80" s="91" t="str">
        <f>IF(VLOOKUP($A80,'FE - Flux 2 - CII'!$A100:$R540,16,FALSE)=0,"",VLOOKUP($A80,'FE - Flux 2 - CII'!$A100:$R540,16,FALSE))</f>
        <v/>
      </c>
      <c r="Q80" s="91" t="str">
        <f>IF(VLOOKUP($A80,'FE - Flux 2 - CII'!$A100:$R540,16,FALSE)=0,"",VLOOKUP($A80,'FE - Flux 2 - CII'!$A100:$R540,17,FALSE))</f>
        <v/>
      </c>
      <c r="R80" s="95" t="str">
        <f>IF(VLOOKUP($A80,'FE - Flux 2 - CII'!$A100:$R540,17,FALSE)=0,"",VLOOKUP($A80,'FE - Flux 2 - CII'!$A100:$R540,18,FALSE))</f>
        <v/>
      </c>
    </row>
    <row r="81" spans="1:18" ht="45.75" customHeight="1">
      <c r="A81" s="223" t="s">
        <v>1587</v>
      </c>
      <c r="B81" s="90" t="s">
        <v>97</v>
      </c>
      <c r="C81" s="38"/>
      <c r="D81" s="30"/>
      <c r="E81" s="55"/>
      <c r="F81" s="107" t="s">
        <v>1588</v>
      </c>
      <c r="G81" s="291" t="s">
        <v>2131</v>
      </c>
      <c r="H81" s="292"/>
      <c r="I81" s="93" t="str">
        <f>IF(VLOOKUP($A81,'FE - Flux 2 - CII'!$A101:$R541,9,FALSE)=0,"",VLOOKUP($A81,'FE - Flux 2 - CII'!$A101:$R541,9,FALSE))</f>
        <v> CODED</v>
      </c>
      <c r="J81" s="93">
        <f>IF(VLOOKUP($A81,'FE - Flux 2 - CII'!$A101:$R541,10,FALSE)=0,"",VLOOKUP($A81,'FE - Flux 2 - CII'!$A101:$R541,10,FALSE))</f>
        <v>2</v>
      </c>
      <c r="K81" s="93" t="str">
        <f>IF(VLOOKUP($A81,'FE - Flux 2 - CII'!$A101:$R541,11,FALSE)=0,"",VLOOKUP($A81,'FE - Flux 2 - CII'!$A101:$R541,11,FALSE))</f>
        <v> ISO 3166</v>
      </c>
      <c r="L81" s="93" t="str">
        <f>IF(VLOOKUP($A81,'FE - Flux 2 - CII'!$A101:$R541,12,FALSE)=0,"",VLOOKUP($A81,'FE - Flux 2 - CII'!$A101:$R541,12,FALSE))</f>
        <v/>
      </c>
      <c r="M81" s="108" t="str">
        <f>IF(VLOOKUP($A81,'FE - Flux 2 - CII'!$A101:$R541,13,FALSE)=0,"",VLOOKUP($A81,'FE - Flux 2 - CII'!$A101:$R541,13,FALSE))</f>
        <v> Country identification code.</v>
      </c>
      <c r="N81" s="92" t="str">
        <f>IF(VLOOKUP($A81,'FE - Flux 2 - CII'!$A101:$R541,14,FALSE)=0,"",VLOOKUP($A81,'FE - Flux 2 - CII'!$A101:$R541,14,FALSE))</f>
        <v>Valid country lists are registered with the Maintenance Agency for ISO 3166-1 “Codes for the representation of country names and their subdivisions”. It is recommended to use alpha-2 representation.</v>
      </c>
      <c r="O81" s="91" t="str">
        <f>IF(VLOOKUP($A81,'FE - Flux 2 - CII'!$A101:$R541,15,FALSE)=0,"",VLOOKUP($A81,'FE - Flux 2 - CII'!$A101:$R541,15,FALSE))</f>
        <v> G2.01 G6.11</v>
      </c>
      <c r="P81" s="91" t="str">
        <f>IF(VLOOKUP($A81,'FE - Flux 2 - CII'!$A101:$R541,16,FALSE)=0,"",VLOOKUP($A81,'FE - Flux 2 - CII'!$A101:$R541,16,FALSE))</f>
        <v/>
      </c>
      <c r="Q81" s="91" t="str">
        <f>IF(VLOOKUP($A81,'FE - Flux 2 - CII'!$A101:$R541,16,FALSE)=0,"",VLOOKUP($A81,'FE - Flux 2 - CII'!$A101:$R541,17,FALSE))</f>
        <v/>
      </c>
      <c r="R81" s="95" t="str">
        <f>IF(VLOOKUP($A81,'FE - Flux 2 - CII'!$A101:$R541,17,FALSE)=0,"",VLOOKUP($A81,'FE - Flux 2 - CII'!$A101:$R541,18,FALSE))</f>
        <v/>
      </c>
    </row>
    <row r="82" spans="1:18" ht="45.75" customHeight="1">
      <c r="A82" s="97" t="s">
        <v>1590</v>
      </c>
      <c r="B82" s="90"/>
      <c r="C82" s="38"/>
      <c r="D82" s="249" t="str">
        <f>IF(VLOOKUP($A82,'FE - Flux 2 - UBL'!$A89:$T523,6,FALSE)=0,"",VLOOKUP($A82,'FE - Flux 2 - UBL'!$A89:$T523,6,FALSE))</f>
        <v> Actual delivery details</v>
      </c>
      <c r="E82" s="48"/>
      <c r="F82" s="247"/>
      <c r="G82" s="291" t="s">
        <v>2132</v>
      </c>
      <c r="H82" s="292"/>
      <c r="I82" s="93" t="str">
        <f>IF(VLOOKUP($A82,'FE - Flux 2 - CII'!$A102:$R542,9,FALSE)=0,"",VLOOKUP($A82,'FE - Flux 2 - CII'!$A102:$R542,9,FALSE))</f>
        <v/>
      </c>
      <c r="J82" s="93" t="str">
        <f>IF(VLOOKUP($A82,'FE - Flux 2 - CII'!$A102:$R542,10,FALSE)=0,"",VLOOKUP($A82,'FE - Flux 2 - CII'!$A102:$R542,10,FALSE))</f>
        <v/>
      </c>
      <c r="K82" s="93" t="str">
        <f>IF(VLOOKUP($A82,'FE - Flux 2 - CII'!$A102:$R542,11,FALSE)=0,"",VLOOKUP($A82,'FE - Flux 2 - CII'!$A102:$R542,11,FALSE))</f>
        <v/>
      </c>
      <c r="L82" s="93" t="str">
        <f>IF(VLOOKUP($A82,'FE - Flux 2 - CII'!$A102:$R542,12,FALSE)=0,"",VLOOKUP($A82,'FE - Flux 2 - CII'!$A102:$R542,12,FALSE))</f>
        <v/>
      </c>
      <c r="M82" s="108" t="str">
        <f>IF(VLOOKUP($A82,'FE - Flux 2 - CII'!$A102:$R542,13,FALSE)=0,"",VLOOKUP($A82,'FE - Flux 2 - CII'!$A102:$R542,13,FALSE))</f>
        <v/>
      </c>
      <c r="N82" s="92" t="str">
        <f>IF(VLOOKUP($A82,'FE - Flux 2 - CII'!$A102:$R542,14,FALSE)=0,"",VLOOKUP($A82,'FE - Flux 2 - CII'!$A102:$R542,14,FALSE))</f>
        <v/>
      </c>
      <c r="O82" s="91" t="str">
        <f>IF(VLOOKUP($A82,'FE - Flux 2 - CII'!$A102:$R542,15,FALSE)=0,"",VLOOKUP($A82,'FE - Flux 2 - CII'!$A102:$R542,15,FALSE))</f>
        <v> G1.39 G6.11</v>
      </c>
      <c r="P82" s="91" t="str">
        <f>IF(VLOOKUP($A82,'FE - Flux 2 - CII'!$A102:$R542,16,FALSE)=0,"",VLOOKUP($A82,'FE - Flux 2 - CII'!$A102:$R542,16,FALSE))</f>
        <v/>
      </c>
      <c r="Q82" s="91" t="str">
        <f>IF(VLOOKUP($A82,'FE - Flux 2 - CII'!$A102:$R542,16,FALSE)=0,"",VLOOKUP($A82,'FE - Flux 2 - CII'!$A102:$R542,17,FALSE))</f>
        <v/>
      </c>
      <c r="R82" s="95" t="str">
        <f>IF(VLOOKUP($A82,'FE - Flux 2 - CII'!$A102:$R542,17,FALSE)=0,"",VLOOKUP($A82,'FE - Flux 2 - CII'!$A102:$R542,18,FALSE))</f>
        <v/>
      </c>
    </row>
    <row r="83" spans="1:18" ht="45.75" customHeight="1">
      <c r="A83" s="97" t="s">
        <v>1594</v>
      </c>
      <c r="B83" s="90"/>
      <c r="C83" s="38"/>
      <c r="D83" s="34" t="str">
        <f>IF(VLOOKUP($A83,'FE - Flux 2 - UBL'!$A90:$T524,6,FALSE)=0,"",VLOOKUP($A83,'FE - Flux 2 - UBL'!$A90:$T524,6,FALSE))</f>
        <v/>
      </c>
      <c r="E83" s="135" t="s">
        <v>1595</v>
      </c>
      <c r="F83" s="135"/>
      <c r="G83" s="291" t="s">
        <v>2133</v>
      </c>
      <c r="H83" s="292"/>
      <c r="I83" s="93" t="str">
        <f>IF(VLOOKUP($A83,'FE - Flux 2 - CII'!$A103:$R543,9,FALSE)=0,"",VLOOKUP($A83,'FE - Flux 2 - CII'!$A103:$R543,9,FALSE))</f>
        <v> DATE</v>
      </c>
      <c r="J83" s="93" t="str">
        <f>IF(VLOOKUP($A83,'FE - Flux 2 - CII'!$A103:$R543,10,FALSE)=0,"",VLOOKUP($A83,'FE - Flux 2 - CII'!$A103:$R543,10,FALSE))</f>
        <v> ISO</v>
      </c>
      <c r="K83" s="91" t="str">
        <f>IF(VLOOKUP($A83,'FE - Flux 2 - CII'!$A103:$R543,11,FALSE)=0,"",VLOOKUP($A83,'FE - Flux 2 - CII'!$A103:$R543,11,FALSE))</f>
        <v> YYYY-MM-DD (UBL format) YYYYMMDD (CII format)</v>
      </c>
      <c r="L83" s="93" t="str">
        <f>IF(VLOOKUP($A83,'FE - Flux 2 - CII'!$A103:$R543,12,FALSE)=0,"",VLOOKUP($A83,'FE - Flux 2 - CII'!$A103:$R543,12,FALSE))</f>
        <v/>
      </c>
      <c r="M83" s="108" t="str">
        <f>IF(VLOOKUP($A83,'FE - Flux 2 - CII'!$A103:$R543,13,FALSE)=0,"",VLOOKUP($A83,'FE - Flux 2 - CII'!$A103:$R543,13,FALSE))</f>
        <v/>
      </c>
      <c r="N83" s="92" t="str">
        <f>IF(VLOOKUP($A83,'FE - Flux 2 - CII'!$A103:$R543,14,FALSE)=0,"",VLOOKUP($A83,'FE - Flux 2 - CII'!$A103:$R543,14,FALSE))</f>
        <v/>
      </c>
      <c r="O83" s="91" t="str">
        <f>IF(VLOOKUP($A83,'FE - Flux 2 - CII'!$A103:$R543,15,FALSE)=0,"",VLOOKUP($A83,'FE - Flux 2 - CII'!$A103:$R543,15,FALSE))</f>
        <v/>
      </c>
      <c r="P83" s="91" t="str">
        <f>IF(VLOOKUP($A83,'FE - Flux 2 - CII'!$A103:$R543,16,FALSE)=0,"",VLOOKUP($A83,'FE - Flux 2 - CII'!$A103:$R543,16,FALSE))</f>
        <v/>
      </c>
      <c r="Q83" s="91" t="str">
        <f>IF(VLOOKUP($A83,'FE - Flux 2 - CII'!$A103:$R543,16,FALSE)=0,"",VLOOKUP($A83,'FE - Flux 2 - CII'!$A103:$R543,17,FALSE))</f>
        <v/>
      </c>
      <c r="R83" s="95" t="str">
        <f>IF(VLOOKUP($A83,'FE - Flux 2 - CII'!$A103:$R543,17,FALSE)=0,"",VLOOKUP($A83,'FE - Flux 2 - CII'!$A103:$R543,18,FALSE))</f>
        <v/>
      </c>
    </row>
    <row r="84" spans="1:18" ht="45.75" customHeight="1">
      <c r="A84" s="223" t="s">
        <v>1597</v>
      </c>
      <c r="B84" s="90"/>
      <c r="C84" s="38"/>
      <c r="D84" s="248"/>
      <c r="E84" s="103" t="str">
        <f>IF(VLOOKUP($A84,'FE - Flux 2 - UBL'!$A90:$T524,7,FALSE)=0,"",VLOOKUP($A84,'FE - Flux 2 - UBL'!$A90:$T524,7,FALSE))</f>
        <v> Delivery date at value line</v>
      </c>
      <c r="F84" s="135"/>
      <c r="G84" s="291" t="s">
        <v>2133</v>
      </c>
      <c r="H84" s="292"/>
      <c r="I84" s="93" t="str">
        <f>IF(VLOOKUP($A84,'FE - Flux 2 - CII'!$A104:$R544,9,FALSE)=0,"",VLOOKUP($A84,'FE - Flux 2 - CII'!$A104:$R544,9,FALSE))</f>
        <v> DATE</v>
      </c>
      <c r="J84" s="93" t="str">
        <f>IF(VLOOKUP($A84,'FE - Flux 2 - CII'!$A104:$R544,10,FALSE)=0,"",VLOOKUP($A84,'FE - Flux 2 - CII'!$A104:$R544,10,FALSE))</f>
        <v> ISO</v>
      </c>
      <c r="K84" s="91" t="str">
        <f>IF(VLOOKUP($A84,'FE - Flux 2 - CII'!$A104:$R544,11,FALSE)=0,"",VLOOKUP($A84,'FE - Flux 2 - CII'!$A104:$R544,11,FALSE))</f>
        <v> YYYY-MM-DD (UBL format) YYYYMMDD (CII format)</v>
      </c>
      <c r="L84" s="93" t="str">
        <f>IF(VLOOKUP($A84,'FE - Flux 2 - CII'!$A104:$R544,12,FALSE)=0,"",VLOOKUP($A84,'FE - Flux 2 - CII'!$A104:$R544,12,FALSE))</f>
        <v/>
      </c>
      <c r="M84" s="108" t="str">
        <f>IF(VLOOKUP($A84,'FE - Flux 2 - CII'!$A104:$R544,13,FALSE)=0,"",VLOOKUP($A84,'FE - Flux 2 - CII'!$A104:$R544,13,FALSE))</f>
        <v/>
      </c>
      <c r="N84" s="92" t="str">
        <f>IF(VLOOKUP($A84,'FE - Flux 2 - CII'!$A104:$R544,14,FALSE)=0,"",VLOOKUP($A84,'FE - Flux 2 - CII'!$A104:$R544,14,FALSE))</f>
        <v/>
      </c>
      <c r="O84" s="91" t="str">
        <f>IF(VLOOKUP($A84,'FE - Flux 2 - CII'!$A104:$R544,15,FALSE)=0,"",VLOOKUP($A84,'FE - Flux 2 - CII'!$A104:$R544,15,FALSE))</f>
        <v> G1.09 G1.36</v>
      </c>
      <c r="P84" s="91" t="str">
        <f>IF(VLOOKUP($A84,'FE - Flux 2 - CII'!$A104:$R544,16,FALSE)=0,"",VLOOKUP($A84,'FE - Flux 2 - CII'!$A104:$R544,16,FALSE))</f>
        <v/>
      </c>
      <c r="Q84" s="91" t="str">
        <f>IF(VLOOKUP($A84,'FE - Flux 2 - CII'!$A104:$R544,16,FALSE)=0,"",VLOOKUP($A84,'FE - Flux 2 - CII'!$A104:$R544,17,FALSE))</f>
        <v/>
      </c>
      <c r="R84" s="95" t="str">
        <f>IF(VLOOKUP($A84,'FE - Flux 2 - CII'!$A104:$R544,17,FALSE)=0,"",VLOOKUP($A84,'FE - Flux 2 - CII'!$A104:$R544,18,FALSE))</f>
        <v/>
      </c>
    </row>
    <row r="85" spans="1:18" ht="25.5" customHeight="1">
      <c r="A85" s="97" t="s">
        <v>1605</v>
      </c>
      <c r="B85" s="91" t="str">
        <f>IF(VLOOKUP($A85,'FE - Flux 2 - CII'!$A93:$R533,2,FALSE)=0,"",VLOOKUP($A85,'FE - Flux 2 - CII'!$A93:$R533,2,FALSE))</f>
        <v> 0..1</v>
      </c>
      <c r="C85" s="43"/>
      <c r="D85" s="137" t="str">
        <f>IF(VLOOKUP($A85,'FE - Flux 2 - CII'!$A85:$R515,4,FALSE)=0,"",VLOOKUP($A85,'FE - Flux 2 - CII'!$A85:$R515,4,FALSE))</f>
        <v> BILLING PERIOD FOR A LINE</v>
      </c>
      <c r="E85" s="133"/>
      <c r="F85" s="134"/>
      <c r="G85" s="317" t="str">
        <f>IF(VLOOKUP($A85,'FE - Flux 2 - CII'!$A91:$R527,7,FALSE)=0,"",VLOOKUP($A85,'FE - Flux 2 - CII'!$A91:$R527,7,FALSE))</f>
        <v> /rsm:CrossIndustryInvoice/rsm:SupplyChainTradeTransaction/ram:IncludedSupplyChainTradeLineItem/ram:SpecifiedLineTradeSettlement/ram:BillingSpecifiedPeriod</v>
      </c>
      <c r="H85" s="292"/>
      <c r="I85" s="93" t="str">
        <f>IF(VLOOKUP($A85,'FE - Flux 2 - CII'!$A93:$R533,9,FALSE)=0,"",VLOOKUP($A85,'FE - Flux 2 - CII'!$A93:$R533,9,FALSE))</f>
        <v/>
      </c>
      <c r="J85" s="93" t="str">
        <f>IF(VLOOKUP($A85,'FE - Flux 2 - CII'!$A93:$R533,10,FALSE)=0,"",VLOOKUP($A85,'FE - Flux 2 - CII'!$A93:$R533,10,FALSE))</f>
        <v/>
      </c>
      <c r="K85" s="93" t="str">
        <f>IF(VLOOKUP($A85,'FE - Flux 2 - CII'!$A93:$R533,11,FALSE)=0,"",VLOOKUP($A85,'FE - Flux 2 - CII'!$A93:$R533,11,FALSE))</f>
        <v/>
      </c>
      <c r="L85" s="93" t="str">
        <f>IF(VLOOKUP($A85,'FE - Flux 2 - CII'!$A105:$R545,12,FALSE)=0,"",VLOOKUP($A85,'FE - Flux 2 - CII'!$A105:$R545,12,FALSE))</f>
        <v/>
      </c>
      <c r="M85" s="108" t="str">
        <f>IF(VLOOKUP($A85,'FE - Flux 2 - CII'!$A93:$R533,13,FALSE)=0,"",VLOOKUP($A85,'FE - Flux 2 - CII'!$A93:$R533,13,FALSE))</f>
        <v>Group of business terms providing information about the billing period regarding the Invoice line.</v>
      </c>
      <c r="N85" s="92" t="str">
        <f>IF(VLOOKUP($A85,'FE - Flux 2 - CII'!$A93:$R533,14,FALSE)=0,"",VLOOKUP($A85,'FE - Flux 2 - CII'!$A93:$R533,14,FALSE))</f>
        <v> Is also called invoice delivery period.</v>
      </c>
      <c r="O85" s="91" t="str">
        <f>IF(VLOOKUP($A85,'FE - Flux 2 - CII'!$A93:$R533,15,FALSE)=0,"",VLOOKUP($A85,'FE - Flux 2 - CII'!$A93:$R533,15,FALSE))</f>
        <v> G1.39 G6.11</v>
      </c>
      <c r="P85" s="91" t="str">
        <f>IF(VLOOKUP($A85,'FE - Flux 2 - CII'!$A93:$R533,16,FALSE)=0,"",VLOOKUP($A85,'FE - Flux 2 - CII'!$A93:$R533,16,FALSE))</f>
        <v/>
      </c>
      <c r="Q85" s="91" t="str">
        <f>IF(VLOOKUP($A85,'FE - Flux 2 - CII'!$A93:$R533,16,FALSE)=0,"",VLOOKUP($A85,'FE - Flux 2 - CII'!$A93:$R533,17,FALSE))</f>
        <v/>
      </c>
      <c r="R85" s="95" t="str">
        <f>IF(VLOOKUP($A85,'FE - Flux 2 - CII'!$A93:$R533,17,FALSE)=0,"",VLOOKUP($A85,'FE - Flux 2 - CII'!$A93:$R533,18,FALSE))</f>
        <v/>
      </c>
    </row>
    <row r="86" spans="1:18" ht="42">
      <c r="A86" s="223" t="s">
        <v>1609</v>
      </c>
      <c r="B86" s="91" t="str">
        <f>IF(VLOOKUP($A86,'FE - Flux 2 - CII'!$A94:$R534,2,FALSE)=0,"",VLOOKUP($A86,'FE - Flux 2 - CII'!$A94:$R534,2,FALSE))</f>
        <v> 0..1</v>
      </c>
      <c r="C86" s="43"/>
      <c r="D86" s="34"/>
      <c r="E86" s="135" t="str">
        <f>IF(VLOOKUP($A86,'FE - Flux 2 - CII'!$A86:$R516,5,FALSE)=0,"",VLOOKUP($A86,'FE - Flux 2 - CII'!$A86:$R516,5,FALSE))</f>
        <v> Billing period start date for a line</v>
      </c>
      <c r="F86" s="135"/>
      <c r="G86" s="317" t="str">
        <f>IF(VLOOKUP($A86,'FE - Flux 2 - CII'!$A92:$R528,7,FALSE)=0,"",VLOOKUP($A86,'FE - Flux 2 - CII'!$A92:$R528,7,FALSE))</f>
        <v> /rsm:CrossIndustryInvoice/rsm:SupplyChainTradeTransaction/ram:IncludedSupplyChainTradeLineItem/ram:SpecifiedLineTradeSettlement/ram:BillingSpecifiedPeriod/ram:StartDateTime/udt:DateTimeString</v>
      </c>
      <c r="H86" s="292"/>
      <c r="I86" s="93" t="str">
        <f>IF(VLOOKUP($A86,'FE - Flux 2 - CII'!$A94:$R534,9,FALSE)=0,"",VLOOKUP($A86,'FE - Flux 2 - CII'!$A94:$R534,9,FALSE))</f>
        <v> DATE</v>
      </c>
      <c r="J86" s="93" t="str">
        <f>IF(VLOOKUP($A86,'FE - Flux 2 - CII'!$A94:$R534,10,FALSE)=0,"",VLOOKUP($A86,'FE - Flux 2 - CII'!$A94:$R534,10,FALSE))</f>
        <v> ISO</v>
      </c>
      <c r="K86" s="93" t="str">
        <f>IF(VLOOKUP($A86,'FE - Flux 2 - CII'!$A94:$R534,11,FALSE)=0,"",VLOOKUP($A86,'FE - Flux 2 - CII'!$A94:$R534,11,FALSE))</f>
        <v> YYYY-MM-DD (UBL format) YYYYMMDD (CII format)</v>
      </c>
      <c r="L86" s="93" t="str">
        <f>IF(VLOOKUP($A86,'FE - Flux 2 - CII'!$A94:$R534,12,FALSE)=0,"",VLOOKUP($A86,'FE - Flux 2 - CII'!$A94:$R534,12,FALSE))</f>
        <v/>
      </c>
      <c r="M86" s="108" t="str">
        <f>IF(VLOOKUP($A86,'FE - Flux 2 - CII'!$A94:$R534,13,FALSE)=0,"",VLOOKUP($A86,'FE - Flux 2 - CII'!$A94:$R534,13,FALSE))</f>
        <v> Date on which the billing period begins for this Invoice line.</v>
      </c>
      <c r="N86" s="92" t="str">
        <f>IF(VLOOKUP($A86,'FE - Flux 2 - CII'!$A94:$R534,14,FALSE)=0,"",VLOOKUP($A86,'FE - Flux 2 - CII'!$A94:$R534,14,FALSE))</f>
        <v> This date corresponds to the first day of the period.</v>
      </c>
      <c r="O86" s="91" t="str">
        <f>IF(VLOOKUP($A86,'FE - Flux 2 - CII'!$A94:$R534,15,FALSE)=0,"",VLOOKUP($A86,'FE - Flux 2 - CII'!$A94:$R534,15,FALSE))</f>
        <v> G1.09 G1.36 G6.11</v>
      </c>
      <c r="P86" s="91" t="str">
        <f>IF(VLOOKUP($A86,'FE - Flux 2 - CII'!$A94:$R534,16,FALSE)=0,"",VLOOKUP($A86,'FE - Flux 2 - CII'!$A94:$R534,16,FALSE))</f>
        <v/>
      </c>
      <c r="Q86" s="91" t="str">
        <f>IF(VLOOKUP($A86,'FE - Flux 2 - CII'!$A94:$R534,16,FALSE)=0,"",VLOOKUP($A86,'FE - Flux 2 - CII'!$A94:$R534,17,FALSE))</f>
        <v> BR-CO-20</v>
      </c>
      <c r="R86" s="95" t="str">
        <f>IF(VLOOKUP($A86,'FE - Flux 2 - CII'!$A94:$R534,17,FALSE)=0,"",VLOOKUP($A86,'FE - Flux 2 - CII'!$A94:$R534,18,FALSE))</f>
        <v/>
      </c>
    </row>
    <row r="87" spans="1:18" ht="42">
      <c r="A87" s="223" t="s">
        <v>1613</v>
      </c>
      <c r="B87" s="91" t="str">
        <f>IF(VLOOKUP($A87,'FE - Flux 2 - CII'!$A95:$R535,2,FALSE)=0,"",VLOOKUP($A87,'FE - Flux 2 - CII'!$A95:$R535,2,FALSE))</f>
        <v> 0..1</v>
      </c>
      <c r="C87" s="43"/>
      <c r="D87" s="34"/>
      <c r="E87" s="135" t="str">
        <f>IF(VLOOKUP($A87,'FE - Flux 2 - CII'!$A87:$R517,5,FALSE)=0,"",VLOOKUP($A87,'FE - Flux 2 - CII'!$A87:$R517,5,FALSE))</f>
        <v> End date of a line's billing period</v>
      </c>
      <c r="F87" s="135"/>
      <c r="G87" s="317" t="str">
        <f>IF(VLOOKUP($A87,'FE - Flux 2 - CII'!$A93:$R529,7,FALSE)=0,"",VLOOKUP($A87,'FE - Flux 2 - CII'!$A93:$R529,7,FALSE))</f>
        <v>/rsm:CrossIndustryInvoice/rsm:SupplyChainTradeTransaction/ram:IncludedSupplyChainTradeLineItem/ram:SpecifiedLineTradeSettlement/ram:BillingSpecifiedPeriod/ram:EndDateTime/udt:DateTimeString</v>
      </c>
      <c r="H87" s="292"/>
      <c r="I87" s="93" t="str">
        <f>IF(VLOOKUP($A87,'FE - Flux 2 - CII'!$A95:$R535,9,FALSE)=0,"",VLOOKUP($A87,'FE - Flux 2 - CII'!$A95:$R535,9,FALSE))</f>
        <v> DATE</v>
      </c>
      <c r="J87" s="93" t="str">
        <f>IF(VLOOKUP($A87,'FE - Flux 2 - CII'!$A95:$R535,10,FALSE)=0,"",VLOOKUP($A87,'FE - Flux 2 - CII'!$A95:$R535,10,FALSE))</f>
        <v> ISO</v>
      </c>
      <c r="K87" s="93" t="str">
        <f>IF(VLOOKUP($A87,'FE - Flux 2 - CII'!$A95:$R535,11,FALSE)=0,"",VLOOKUP($A87,'FE - Flux 2 - CII'!$A95:$R535,11,FALSE))</f>
        <v> YYYY-MM-DD (UBL format) YYYYMMDD (CII format)</v>
      </c>
      <c r="L87" s="93" t="str">
        <f>IF(VLOOKUP($A87,'FE - Flux 2 - CII'!$A95:$R535,12,FALSE)=0,"",VLOOKUP($A87,'FE - Flux 2 - CII'!$A95:$R535,12,FALSE))</f>
        <v/>
      </c>
      <c r="M87" s="108" t="str">
        <f>IF(VLOOKUP($A87,'FE - Flux 2 - CII'!$A95:$R535,13,FALSE)=0,"",VLOOKUP($A87,'FE - Flux 2 - CII'!$A95:$R535,13,FALSE))</f>
        <v> Date on which the billing period ends for this Invoice line.</v>
      </c>
      <c r="N87" s="92" t="str">
        <f>IF(VLOOKUP($A87,'FE - Flux 2 - CII'!$A95:$R535,14,FALSE)=0,"",VLOOKUP($A87,'FE - Flux 2 - CII'!$A95:$R535,14,FALSE))</f>
        <v> This date corresponds to the last day of the period.</v>
      </c>
      <c r="O87" s="91" t="str">
        <f>IF(VLOOKUP($A87,'FE - Flux 2 - CII'!$A95:$R535,15,FALSE)=0,"",VLOOKUP($A87,'FE - Flux 2 - CII'!$A95:$R535,15,FALSE))</f>
        <v> G1.09 G1.36 G6.11</v>
      </c>
      <c r="P87" s="91" t="str">
        <f>IF(VLOOKUP($A87,'FE - Flux 2 - CII'!$A95:$R535,16,FALSE)=0,"",VLOOKUP($A87,'FE - Flux 2 - CII'!$A95:$R535,16,FALSE))</f>
        <v/>
      </c>
      <c r="Q87" s="91" t="str">
        <f>IF(VLOOKUP($A87,'FE - Flux 2 - CII'!$A95:$R535,16,FALSE)=0,"",VLOOKUP($A87,'FE - Flux 2 - CII'!$A95:$R535,17,FALSE))</f>
        <v> BR-30 BR-CO-20</v>
      </c>
      <c r="R87" s="95" t="str">
        <f>IF(VLOOKUP($A87,'FE - Flux 2 - CII'!$A95:$R535,17,FALSE)=0,"",VLOOKUP($A87,'FE - Flux 2 - CII'!$A95:$R535,18,FALSE))</f>
        <v/>
      </c>
    </row>
    <row r="88" spans="1:18" ht="46.5" customHeight="1">
      <c r="A88" s="97" t="s">
        <v>1617</v>
      </c>
      <c r="B88" s="91" t="str">
        <f>IF(VLOOKUP($A88,'FE - Flux 2 - CII'!$A96:$R536,2,FALSE)=0,"",VLOOKUP($A88,'FE - Flux 2 - CII'!$A96:$R536,2,FALSE))</f>
        <v> 0..n</v>
      </c>
      <c r="C88" s="43"/>
      <c r="D88" s="137" t="str">
        <f>IF(VLOOKUP($A88,'FE - Flux 2 - CII'!$A88:$R518,4,FALSE)=0,"",VLOOKUP($A88,'FE - Flux 2 - CII'!$A88:$R518,4,FALSE))</f>
        <v> INVOICE LINE DISCOUNT</v>
      </c>
      <c r="E88" s="133"/>
      <c r="F88" s="134"/>
      <c r="G88" s="317" t="str">
        <f>IF(VLOOKUP($A88,'FE - Flux 2 - CII'!$A94:$R530,7,FALSE)=0,"",VLOOKUP($A88,'FE - Flux 2 - CII'!$A94:$R530,7,FALSE))</f>
        <v> /rsm:CrossIndustryInvoice/rsm:SupplyChainTradeTransaction/ram:IncludedSupplyChainTradeLineItem/ram:SpecifiedLineTradeSettlement/ram:SpecifiedTradeAllowanceCharge with cbc:ChargeIndicator = 'false'</v>
      </c>
      <c r="H88" s="292"/>
      <c r="I88" s="93" t="str">
        <f>IF(VLOOKUP($A88,'FE - Flux 2 - CII'!$A96:$R536,9,FALSE)=0,"",VLOOKUP($A88,'FE - Flux 2 - CII'!$A96:$R536,9,FALSE))</f>
        <v/>
      </c>
      <c r="J88" s="93" t="str">
        <f>IF(VLOOKUP($A88,'FE - Flux 2 - CII'!$A96:$R536,10,FALSE)=0,"",VLOOKUP($A88,'FE - Flux 2 - CII'!$A96:$R536,10,FALSE))</f>
        <v/>
      </c>
      <c r="K88" s="93" t="str">
        <f>IF(VLOOKUP($A88,'FE - Flux 2 - CII'!$A96:$R536,11,FALSE)=0,"",VLOOKUP($A88,'FE - Flux 2 - CII'!$A96:$R536,11,FALSE))</f>
        <v/>
      </c>
      <c r="L88" s="93" t="str">
        <f>IF(VLOOKUP($A88,'FE - Flux 2 - CII'!$A96:$R536,12,FALSE)=0,"",VLOOKUP($A88,'FE - Flux 2 - CII'!$A96:$R536,12,FALSE))</f>
        <v/>
      </c>
      <c r="M88" s="108" t="str">
        <f>IF(VLOOKUP($A88,'FE - Flux 2 - CII'!$A96:$R536,13,FALSE)=0,"",VLOOKUP($A88,'FE - Flux 2 - CII'!$A96:$R536,13,FALSE))</f>
        <v> Group of business terms providing information on discounts applicable to an Invoice line.</v>
      </c>
      <c r="N88" s="92" t="str">
        <f>IF(VLOOKUP($A88,'FE - Flux 2 - CII'!$A96:$R536,14,FALSE)=0,"",VLOOKUP($A88,'FE - Flux 2 - CII'!$A96:$R536,14,FALSE))</f>
        <v/>
      </c>
      <c r="O88" s="91" t="str">
        <f>IF(VLOOKUP($A88,'FE - Flux 2 - CII'!$A96:$R536,15,FALSE)=0,"",VLOOKUP($A88,'FE - Flux 2 - CII'!$A96:$R536,15,FALSE))</f>
        <v> G6.12</v>
      </c>
      <c r="P88" s="91" t="str">
        <f>IF(VLOOKUP($A88,'FE - Flux 2 - CII'!$A96:$R536,16,FALSE)=0,"",VLOOKUP($A88,'FE - Flux 2 - CII'!$A96:$R536,16,FALSE))</f>
        <v/>
      </c>
      <c r="Q88" s="91" t="str">
        <f>IF(VLOOKUP($A88,'FE - Flux 2 - CII'!$A96:$R536,16,FALSE)=0,"",VLOOKUP($A88,'FE - Flux 2 - CII'!$A96:$R536,17,FALSE))</f>
        <v/>
      </c>
      <c r="R88" s="95" t="str">
        <f>IF(VLOOKUP($A88,'FE - Flux 2 - CII'!$A96:$R536,17,FALSE)=0,"",VLOOKUP($A88,'FE - Flux 2 - CII'!$A96:$R536,18,FALSE))</f>
        <v/>
      </c>
    </row>
    <row r="89" spans="1:18" ht="46.5" customHeight="1">
      <c r="A89" s="223" t="s">
        <v>1620</v>
      </c>
      <c r="B89" s="91" t="str">
        <f>IF(VLOOKUP($A89,'FE - Flux 2 - CII'!$A97:$R537,2,FALSE)=0,"",VLOOKUP($A89,'FE - Flux 2 - CII'!$A97:$R537,2,FALSE))</f>
        <v> 1..1</v>
      </c>
      <c r="C89" s="43"/>
      <c r="D89" s="34"/>
      <c r="E89" s="135" t="str">
        <f>IF(VLOOKUP($A89,'FE - Flux 2 - CII'!$A89:$R519,5,FALSE)=0,"",VLOOKUP($A89,'FE - Flux 2 - CII'!$A89:$R519,5,FALSE))</f>
        <v> Amount of a discount, excluding VAT</v>
      </c>
      <c r="F89" s="135"/>
      <c r="G89" s="317" t="str">
        <f>IF(VLOOKUP($A89,'FE - Flux 2 - CII'!$A95:$R531,7,FALSE)=0,"",VLOOKUP($A89,'FE - Flux 2 - CII'!$A95:$R531,7,FALSE))</f>
        <v>/rsm:CrossIndustryInvoice/rsm:SupplyChainTradeTransaction/ram:IncludedSupplyChainTradeLineItem/ram:SpecifiedLineTradeSettlement/ram:SpecifiedTradeAllowanceCharge/ram:ActualAmount</v>
      </c>
      <c r="H89" s="292"/>
      <c r="I89" s="93" t="str">
        <f>IF(VLOOKUP($A89,'FE - Flux 2 - CII'!$A97:$R537,9,FALSE)=0,"",VLOOKUP($A89,'FE - Flux 2 - CII'!$A97:$R537,9,FALSE))</f>
        <v> AMOUNT</v>
      </c>
      <c r="J89" s="93">
        <f>IF(VLOOKUP($A89,'FE - Flux 2 - CII'!$A97:$R537,10,FALSE)=0,"",VLOOKUP($A89,'FE - Flux 2 - CII'!$A97:$R537,10,FALSE))</f>
        <v>19.2</v>
      </c>
      <c r="K89" s="93" t="str">
        <f>IF(VLOOKUP($A89,'FE - Flux 2 - CII'!$A97:$R537,11,FALSE)=0,"",VLOOKUP($A89,'FE - Flux 2 - CII'!$A97:$R537,11,FALSE))</f>
        <v/>
      </c>
      <c r="L89" s="93" t="str">
        <f>IF(VLOOKUP($A89,'FE - Flux 2 - CII'!$A97:$R537,12,FALSE)=0,"",VLOOKUP($A89,'FE - Flux 2 - CII'!$A97:$R537,12,FALSE))</f>
        <v/>
      </c>
      <c r="M89" s="108" t="str">
        <f>IF(VLOOKUP($A89,'FE - Flux 2 - CII'!$A97:$R537,13,FALSE)=0,"",VLOOKUP($A89,'FE - Flux 2 - CII'!$A97:$R537,13,FALSE))</f>
        <v> Amount of a discount, excluding VAT.</v>
      </c>
      <c r="N89" s="92" t="str">
        <f>IF(VLOOKUP($A89,'FE - Flux 2 - CII'!$A97:$R537,14,FALSE)=0,"",VLOOKUP($A89,'FE - Flux 2 - CII'!$A97:$R537,14,FALSE))</f>
        <v/>
      </c>
      <c r="O89" s="91" t="str">
        <f>IF(VLOOKUP($A89,'FE - Flux 2 - CII'!$A97:$R537,15,FALSE)=0,"",VLOOKUP($A89,'FE - Flux 2 - CII'!$A97:$R537,15,FALSE))</f>
        <v> G1.14 G6.12</v>
      </c>
      <c r="P89" s="91" t="str">
        <f>IF(VLOOKUP($A89,'FE - Flux 2 - CII'!$A97:$R537,16,FALSE)=0,"",VLOOKUP($A89,'FE - Flux 2 - CII'!$A97:$R537,16,FALSE))</f>
        <v/>
      </c>
      <c r="Q89" s="91" t="str">
        <f>IF(VLOOKUP($A89,'FE - Flux 2 - CII'!$A97:$R537,16,FALSE)=0,"",VLOOKUP($A89,'FE - Flux 2 - CII'!$A97:$R537,17,FALSE))</f>
        <v> BR-41</v>
      </c>
      <c r="R89" s="95" t="str">
        <f>IF(VLOOKUP($A89,'FE - Flux 2 - CII'!$A97:$R537,17,FALSE)=0,"",VLOOKUP($A89,'FE - Flux 2 - CII'!$A97:$R537,18,FALSE))</f>
        <v/>
      </c>
    </row>
    <row r="90" spans="1:18" ht="46.5" customHeight="1">
      <c r="A90" s="97" t="s">
        <v>1660</v>
      </c>
      <c r="B90" s="91" t="str">
        <f>IF(VLOOKUP($A90,'FE - Flux 2 - CII'!$A100:$R540,2,FALSE)=0,"",VLOOKUP($A90,'FE - Flux 2 - CII'!$A100:$R540,2,FALSE))</f>
        <v> 1..1</v>
      </c>
      <c r="C90" s="43"/>
      <c r="D90" s="137" t="str">
        <f>IF(VLOOKUP($A90,'FE - Flux 2 - CII'!$A92:$R522,4,FALSE)=0,"",VLOOKUP($A90,'FE - Flux 2 - CII'!$A92:$R522,4,FALSE))</f>
        <v> PRICE DETAILS</v>
      </c>
      <c r="E90" s="133"/>
      <c r="F90" s="134"/>
      <c r="G90" s="317" t="str">
        <f>IF(VLOOKUP($A90,'FE - Flux 2 - CII'!$A98:$R534,7,FALSE)=0,"",VLOOKUP($A90,'FE - Flux 2 - CII'!$A98:$R534,7,FALSE))</f>
        <v> /rsm:CrossIndustryInvoice/rsm:SupplyChainTradeTransaction/ram:IncludedSupplyChainTradeLineItem/ram:SpecifiedLineTradeAgreement</v>
      </c>
      <c r="H90" s="292"/>
      <c r="I90" s="93" t="str">
        <f>IF(VLOOKUP($A90,'FE - Flux 2 - CII'!$A100:$R540,9,FALSE)=0,"",VLOOKUP($A90,'FE - Flux 2 - CII'!$A100:$R540,9,FALSE))</f>
        <v/>
      </c>
      <c r="J90" s="93" t="str">
        <f>IF(VLOOKUP($A90,'FE - Flux 2 - CII'!$A100:$R540,10,FALSE)=0,"",VLOOKUP($A90,'FE - Flux 2 - CII'!$A100:$R540,10,FALSE))</f>
        <v/>
      </c>
      <c r="K90" s="93" t="str">
        <f>IF(VLOOKUP($A90,'FE - Flux 2 - CII'!$A100:$R540,11,FALSE)=0,"",VLOOKUP($A90,'FE - Flux 2 - CII'!$A100:$R540,11,FALSE))</f>
        <v/>
      </c>
      <c r="L90" s="93" t="str">
        <f>IF(VLOOKUP($A90,'FE - Flux 2 - CII'!$A100:$R540,12,FALSE)=0,"",VLOOKUP($A90,'FE - Flux 2 - CII'!$A100:$R540,12,FALSE))</f>
        <v/>
      </c>
      <c r="M90" s="108" t="str">
        <f>IF(VLOOKUP($A90,'FE - Flux 2 - CII'!$A100:$R540,13,FALSE)=0,"",VLOOKUP($A90,'FE - Flux 2 - CII'!$A100:$R540,13,FALSE))</f>
        <v> Group of business terms providing information on the price applied for goods and services invoiced on the Invoice line.</v>
      </c>
      <c r="N90" s="92" t="str">
        <f>IF(VLOOKUP($A90,'FE - Flux 2 - CII'!$A100:$R540,14,FALSE)=0,"",VLOOKUP($A90,'FE - Flux 2 - CII'!$A100:$R540,14,FALSE))</f>
        <v/>
      </c>
      <c r="O90" s="91" t="str">
        <f>IF(VLOOKUP($A90,'FE - Flux 2 - CII'!$A100:$R540,15,FALSE)=0,"",VLOOKUP($A90,'FE - Flux 2 - CII'!$A100:$R540,15,FALSE))</f>
        <v> G6.09</v>
      </c>
      <c r="P90" s="91" t="str">
        <f>IF(VLOOKUP($A90,'FE - Flux 2 - CII'!$A100:$R540,16,FALSE)=0,"",VLOOKUP($A90,'FE - Flux 2 - CII'!$A100:$R540,16,FALSE))</f>
        <v/>
      </c>
      <c r="Q90" s="91" t="str">
        <f>IF(VLOOKUP($A90,'FE - Flux 2 - CII'!$A100:$R540,16,FALSE)=0,"",VLOOKUP($A90,'FE - Flux 2 - CII'!$A100:$R540,17,FALSE))</f>
        <v/>
      </c>
      <c r="R90" s="95" t="str">
        <f>IF(VLOOKUP($A90,'FE - Flux 2 - CII'!$A100:$R540,17,FALSE)=0,"",VLOOKUP($A90,'FE - Flux 2 - CII'!$A100:$R540,18,FALSE))</f>
        <v/>
      </c>
    </row>
    <row r="91" spans="1:18" ht="38.25" customHeight="1">
      <c r="A91" s="223" t="s">
        <v>1672</v>
      </c>
      <c r="B91" s="91" t="str">
        <f>IF(VLOOKUP($A91,'FE - Flux 2 - CII'!$A102:$R542,2,FALSE)=0,"",VLOOKUP($A91,'FE - Flux 2 - CII'!$A102:$R542,2,FALSE))</f>
        <v> 0..1</v>
      </c>
      <c r="C91" s="43"/>
      <c r="D91" s="35"/>
      <c r="E91" s="56" t="str">
        <f>IF(VLOOKUP($A91,'FE - Flux 2 - CII'!$A118:$R524,5,FALSE)=0,"",VLOOKUP($A91,'FE - Flux 2 - CII'!$A118:$R524,5,FALSE))</f>
        <v> Discount on item price</v>
      </c>
      <c r="F91" s="57"/>
      <c r="G91" s="317" t="str">
        <f>IF(VLOOKUP($A91,'FE - Flux 2 - CII'!$A100:$R536,7,FALSE)=0,"",VLOOKUP($A91,'FE - Flux 2 - CII'!$A100:$R536,7,FALSE))</f>
        <v> /rsm:CrossIndustryInvoice/rsm:SupplyChainTradeTransaction/ram:IncludedSupplyChainTradeLineItem/ram:SpecifiedLineTradeAgreement/ram:GrossPriceProductTradePrice/ram:AppliedTradeAllowanceCharge/ram:ActualAmount</v>
      </c>
      <c r="H91" s="292"/>
      <c r="I91" s="93" t="str">
        <f>IF(VLOOKUP($A91,'FE - Flux 2 - CII'!$A102:$R542,9,FALSE)=0,"",VLOOKUP($A91,'FE - Flux 2 - CII'!$A102:$R542,9,FALSE))</f>
        <v> AMOUNT OF UNIT PRICE</v>
      </c>
      <c r="J91" s="93">
        <f>IF(VLOOKUP($A91,'FE - Flux 2 - CII'!$A102:$R542,10,FALSE)=0,"",VLOOKUP($A91,'FE - Flux 2 - CII'!$A102:$R542,10,FALSE))</f>
        <v>19.399999999999999</v>
      </c>
      <c r="K91" s="93" t="str">
        <f>IF(VLOOKUP($A91,'FE - Flux 2 - CII'!$A102:$R542,11,FALSE)=0,"",VLOOKUP($A91,'FE - Flux 2 - CII'!$A102:$R542,11,FALSE))</f>
        <v/>
      </c>
      <c r="L91" s="93" t="str">
        <f>IF(VLOOKUP($A91,'FE - Flux 2 - CII'!$A102:$R542,12,FALSE)=0,"",VLOOKUP($A91,'FE - Flux 2 - CII'!$A102:$R542,12,FALSE))</f>
        <v/>
      </c>
      <c r="M91" s="108" t="str">
        <f>IF(VLOOKUP($A91,'FE - Flux 2 - CII'!$A102:$R542,13,FALSE)=0,"",VLOOKUP($A91,'FE - Flux 2 - CII'!$A102:$R542,13,FALSE))</f>
        <v>Total discount which, once subtracted from the Gross Price of the item, gives the Net Price of the item.</v>
      </c>
      <c r="N91" s="92" t="str">
        <f>IF(VLOOKUP($A91,'FE - Flux 2 - CII'!$A102:$R542,14,FALSE)=0,"",VLOOKUP($A91,'FE - Flux 2 - CII'!$A102:$R542,14,FALSE))</f>
        <v> Applies exclusively to the unit and if it is not included in the gross price of the item.</v>
      </c>
      <c r="O91" s="91" t="str">
        <f>IF(VLOOKUP($A91,'FE - Flux 2 - CII'!$A102:$R542,15,FALSE)=0,"",VLOOKUP($A91,'FE - Flux 2 - CII'!$A102:$R542,15,FALSE))</f>
        <v> G1.15 G6.12</v>
      </c>
      <c r="P91" s="91" t="str">
        <f>IF(VLOOKUP($A91,'FE - Flux 2 - CII'!$A102:$R542,16,FALSE)=0,"",VLOOKUP($A91,'FE - Flux 2 - CII'!$A102:$R542,16,FALSE))</f>
        <v/>
      </c>
      <c r="Q91" s="91" t="str">
        <f>IF(VLOOKUP($A91,'FE - Flux 2 - CII'!$A102:$R542,16,FALSE)=0,"",VLOOKUP($A91,'FE - Flux 2 - CII'!$A102:$R542,17,FALSE))</f>
        <v/>
      </c>
      <c r="R91" s="95" t="str">
        <f>IF(VLOOKUP($A91,'FE - Flux 2 - CII'!$A102:$R542,17,FALSE)=0,"",VLOOKUP($A91,'FE - Flux 2 - CII'!$A102:$R542,18,FALSE))</f>
        <v/>
      </c>
    </row>
    <row r="92" spans="1:18" ht="38.25" customHeight="1">
      <c r="A92" s="223" t="s">
        <v>1678</v>
      </c>
      <c r="B92" s="91" t="str">
        <f>IF(VLOOKUP($A92,'FE - Flux 2 - CII'!$A103:$R543,2,FALSE)=0,"",VLOOKUP($A92,'FE - Flux 2 - CII'!$A103:$R543,2,FALSE))</f>
        <v> 0..1</v>
      </c>
      <c r="C92" s="43"/>
      <c r="D92" s="35"/>
      <c r="E92" s="56" t="str">
        <f>IF(VLOOKUP($A92,'FE - Flux 2 - CII'!$A119:$R525,5,FALSE)=0,"",VLOOKUP($A92,'FE - Flux 2 - CII'!$A119:$R525,5,FALSE))</f>
        <v> Gross price of the item</v>
      </c>
      <c r="F92" s="57"/>
      <c r="G92" s="317" t="str">
        <f>IF(VLOOKUP($A92,'FE - Flux 2 - CII'!$A101:$R537,7,FALSE)=0,"",VLOOKUP($A92,'FE - Flux 2 - CII'!$A101:$R537,7,FALSE))</f>
        <v> /rsm:CrossIndustryInvoice/rsm:SupplyChainTradeTransaction/ram:IncludedSupplyChainTradeLineItem/ram:SpecifiedLineTradeAgreement/ram:GrossPriceProductTradePrice/ram:ChargeAmount</v>
      </c>
      <c r="H92" s="292"/>
      <c r="I92" s="93" t="str">
        <f>IF(VLOOKUP($A92,'FE - Flux 2 - CII'!$A103:$R543,9,FALSE)=0,"",VLOOKUP($A92,'FE - Flux 2 - CII'!$A103:$R543,9,FALSE))</f>
        <v> AMOUNT OF UNIT PRICE</v>
      </c>
      <c r="J92" s="93">
        <f>IF(VLOOKUP($A92,'FE - Flux 2 - CII'!$A103:$R543,10,FALSE)=0,"",VLOOKUP($A92,'FE - Flux 2 - CII'!$A103:$R543,10,FALSE))</f>
        <v>19.399999999999999</v>
      </c>
      <c r="K92" s="93" t="str">
        <f>IF(VLOOKUP($A92,'FE - Flux 2 - CII'!$A103:$R543,11,FALSE)=0,"",VLOOKUP($A92,'FE - Flux 2 - CII'!$A103:$R543,11,FALSE))</f>
        <v/>
      </c>
      <c r="L92" s="93" t="str">
        <f>IF(VLOOKUP($A92,'FE - Flux 2 - CII'!$A103:$R543,12,FALSE)=0,"",VLOOKUP($A92,'FE - Flux 2 - CII'!$A103:$R543,12,FALSE))</f>
        <v/>
      </c>
      <c r="M92" s="108" t="str">
        <f>IF(VLOOKUP($A92,'FE - Flux 2 - CII'!$A103:$R543,13,FALSE)=0,"",VLOOKUP($A92,'FE - Flux 2 - CII'!$A103:$R543,13,FALSE))</f>
        <v> Unit price, excluding VAT, before application of the Discount on the price of the item.</v>
      </c>
      <c r="N92" s="92" t="str">
        <f>IF(VLOOKUP($A92,'FE - Flux 2 - CII'!$A103:$R543,14,FALSE)=0,"",VLOOKUP($A92,'FE - Flux 2 - CII'!$A103:$R543,14,FALSE))</f>
        <v/>
      </c>
      <c r="O92" s="91" t="str">
        <f>IF(VLOOKUP($A92,'FE - Flux 2 - CII'!$A103:$R543,15,FALSE)=0,"",VLOOKUP($A92,'FE - Flux 2 - CII'!$A103:$R543,15,FALSE))</f>
        <v> G1.15 G6.12</v>
      </c>
      <c r="P92" s="91" t="str">
        <f>IF(VLOOKUP($A92,'FE - Flux 2 - CII'!$A103:$R543,16,FALSE)=0,"",VLOOKUP($A92,'FE - Flux 2 - CII'!$A103:$R543,16,FALSE))</f>
        <v/>
      </c>
      <c r="Q92" s="91" t="str">
        <f>IF(VLOOKUP($A92,'FE - Flux 2 - CII'!$A103:$R543,16,FALSE)=0,"",VLOOKUP($A92,'FE - Flux 2 - CII'!$A103:$R543,17,FALSE))</f>
        <v> BR-28</v>
      </c>
      <c r="R92" s="95" t="str">
        <f>IF(VLOOKUP($A92,'FE - Flux 2 - CII'!$A103:$R543,17,FALSE)=0,"",VLOOKUP($A92,'FE - Flux 2 - CII'!$A103:$R543,18,FALSE))</f>
        <v/>
      </c>
    </row>
    <row r="93" spans="1:18" ht="28.5" customHeight="1">
      <c r="A93" s="89" t="s">
        <v>1709</v>
      </c>
      <c r="B93" s="91" t="str">
        <f>IF(VLOOKUP($A93,'FE - Flux 2 - CII'!$A109:$R549,2,FALSE)=0,"",VLOOKUP($A93,'FE - Flux 2 - CII'!$A109:$R549,2,FALSE))</f>
        <v> 1..1</v>
      </c>
      <c r="C93" s="43"/>
      <c r="D93" s="137" t="str">
        <f>IF(VLOOKUP($A93,'FE - Flux 2 - CII'!$A242:$R531,4,FALSE)=0,"",VLOOKUP($A93,'FE - Flux 2 - CII'!$A242:$R531,4,FALSE))</f>
        <v> ITEM INFORMATION</v>
      </c>
      <c r="E93" s="48"/>
      <c r="F93" s="58"/>
      <c r="G93" s="317" t="str">
        <f>IF(VLOOKUP($A93,'FE - Flux 2 - CII'!$A107:$R543,7,FALSE)=0,"",VLOOKUP($A93,'FE - Flux 2 - CII'!$A107:$R543,7,FALSE))</f>
        <v> /rsm:CrossIndustryInvoice/rsm:SupplyChainTradeTransaction/ram:IncludedSupplyChainTradeLineItem/ram:SpecifiedTradeProduct</v>
      </c>
      <c r="H93" s="292"/>
      <c r="I93" s="93" t="str">
        <f>IF(VLOOKUP($A93,'FE - Flux 2 - CII'!$A109:$R549,9,FALSE)=0,"",VLOOKUP($A93,'FE - Flux 2 - CII'!$A109:$R549,9,FALSE))</f>
        <v/>
      </c>
      <c r="J93" s="93" t="str">
        <f>IF(VLOOKUP($A93,'FE - Flux 2 - CII'!$A109:$R549,10,FALSE)=0,"",VLOOKUP($A93,'FE - Flux 2 - CII'!$A109:$R549,10,FALSE))</f>
        <v/>
      </c>
      <c r="K93" s="93" t="str">
        <f>IF(VLOOKUP($A93,'FE - Flux 2 - CII'!$A109:$R549,11,FALSE)=0,"",VLOOKUP($A93,'FE - Flux 2 - CII'!$A109:$R549,11,FALSE))</f>
        <v/>
      </c>
      <c r="L93" s="93" t="str">
        <f>IF(VLOOKUP($A93,'FE - Flux 2 - CII'!$A109:$R549,12,FALSE)=0,"",VLOOKUP($A93,'FE - Flux 2 - CII'!$A109:$R549,12,FALSE))</f>
        <v/>
      </c>
      <c r="M93" s="108" t="str">
        <f>IF(VLOOKUP($A93,'FE - Flux 2 - CII'!$A109:$R549,13,FALSE)=0,"",VLOOKUP($A93,'FE - Flux 2 - CII'!$A109:$R549,13,FALSE))</f>
        <v> A group of business terms providing information about goods and services billed.</v>
      </c>
      <c r="N93" s="92" t="str">
        <f>IF(VLOOKUP($A93,'FE - Flux 2 - CII'!$A109:$R549,14,FALSE)=0,"",VLOOKUP($A93,'FE - Flux 2 - CII'!$A109:$R549,14,FALSE))</f>
        <v/>
      </c>
      <c r="O93" s="91" t="str">
        <f>IF(VLOOKUP($A93,'FE - Flux 2 - CII'!$A109:$R549,15,FALSE)=0,"",VLOOKUP($A93,'FE - Flux 2 - CII'!$A109:$R549,15,FALSE))</f>
        <v> G6.09</v>
      </c>
      <c r="P93" s="91" t="str">
        <f>IF(VLOOKUP($A93,'FE - Flux 2 - CII'!$A109:$R549,16,FALSE)=0,"",VLOOKUP($A93,'FE - Flux 2 - CII'!$A109:$R549,16,FALSE))</f>
        <v/>
      </c>
      <c r="Q93" s="91" t="str">
        <f>IF(VLOOKUP($A93,'FE - Flux 2 - CII'!$A109:$R549,16,FALSE)=0,"",VLOOKUP($A93,'FE - Flux 2 - CII'!$A109:$R549,17,FALSE))</f>
        <v/>
      </c>
      <c r="R93" s="95" t="str">
        <f>IF(VLOOKUP($A93,'FE - Flux 2 - CII'!$A109:$R549,17,FALSE)=0,"",VLOOKUP($A93,'FE - Flux 2 - CII'!$A109:$R549,18,FALSE))</f>
        <v/>
      </c>
    </row>
    <row r="94" spans="1:18" ht="33.75" customHeight="1">
      <c r="A94" s="223" t="s">
        <v>1713</v>
      </c>
      <c r="B94" s="91" t="str">
        <f>IF(VLOOKUP($A94,'FE - Flux 2 - CII'!$A110:$R550,2,FALSE)=0,"",VLOOKUP($A94,'FE - Flux 2 - CII'!$A110:$R550,2,FALSE))</f>
        <v>1..1</v>
      </c>
      <c r="C94" s="64"/>
      <c r="D94" s="37"/>
      <c r="E94" s="207" t="str">
        <f>IF(VLOOKUP($A94,'FE - Flux 2 - CII'!$A243:$R532,5,FALSE)=0,"",VLOOKUP($A94,'FE - Flux 2 - CII'!$A243:$R532,5,FALSE))</f>
        <v> Item name</v>
      </c>
      <c r="F94" s="135"/>
      <c r="G94" s="317" t="str">
        <f>IF(VLOOKUP($A94,'FE - Flux 2 - CII'!$A108:$R544,7,FALSE)=0,"",VLOOKUP($A94,'FE - Flux 2 - CII'!$A108:$R544,7,FALSE))</f>
        <v> /rsm:CrossIndustryInvoice/rsm:SupplyChainTradeTransaction/ram:IncludedSupplyChainTradeLineItem/ram:SpecifiedTradeProduct/ram:Name</v>
      </c>
      <c r="H94" s="292"/>
      <c r="I94" s="93" t="str">
        <f>IF(VLOOKUP($A94,'FE - Flux 2 - CII'!$A110:$R550,9,FALSE)=0,"",VLOOKUP($A94,'FE - Flux 2 - CII'!$A110:$R550,9,FALSE))</f>
        <v> TEXT</v>
      </c>
      <c r="J94" s="93">
        <f>IF(VLOOKUP($A94,'FE - Flux 2 - CII'!$A110:$R550,10,FALSE)=0,"",VLOOKUP($A94,'FE - Flux 2 - CII'!$A110:$R550,10,FALSE))</f>
        <v>255</v>
      </c>
      <c r="K94" s="93" t="str">
        <f>IF(VLOOKUP($A94,'FE - Flux 2 - CII'!$A110:$R550,11,FALSE)=0,"",VLOOKUP($A94,'FE - Flux 2 - CII'!$A110:$R550,11,FALSE))</f>
        <v/>
      </c>
      <c r="L94" s="93" t="str">
        <f>IF(VLOOKUP($A94,'FE - Flux 2 - CII'!$A110:$R550,12,FALSE)=0,"",VLOOKUP($A94,'FE - Flux 2 - CII'!$A110:$R550,12,FALSE))</f>
        <v/>
      </c>
      <c r="M94" s="108" t="str">
        <f>IF(VLOOKUP($A94,'FE - Flux 2 - CII'!$A110:$R550,13,FALSE)=0,"",VLOOKUP($A94,'FE - Flux 2 - CII'!$A110:$R550,13,FALSE))</f>
        <v> Name of an item.</v>
      </c>
      <c r="N94" s="92" t="str">
        <f>IF(VLOOKUP($A94,'FE - Flux 2 - CII'!$A110:$R550,14,FALSE)=0,"",VLOOKUP($A94,'FE - Flux 2 - CII'!$A110:$R550,14,FALSE))</f>
        <v/>
      </c>
      <c r="O94" s="91" t="str">
        <f>IF(VLOOKUP($A94,'FE - Flux 2 - CII'!$A110:$R550,15,FALSE)=0,"",VLOOKUP($A94,'FE - Flux 2 - CII'!$A110:$R550,15,FALSE))</f>
        <v> G6.09</v>
      </c>
      <c r="P94" s="91" t="str">
        <f>IF(VLOOKUP($A94,'FE - Flux 2 - CII'!$A110:$R550,16,FALSE)=0,"",VLOOKUP($A94,'FE - Flux 2 - CII'!$A110:$R550,16,FALSE))</f>
        <v/>
      </c>
      <c r="Q94" s="91" t="str">
        <f>IF(VLOOKUP($A94,'FE - Flux 2 - CII'!$A110:$R550,16,FALSE)=0,"",VLOOKUP($A94,'FE - Flux 2 - CII'!$A110:$R550,17,FALSE))</f>
        <v> BR-25</v>
      </c>
      <c r="R94" s="95" t="str">
        <f>IF(VLOOKUP($A94,'FE - Flux 2 - CII'!$A110:$R550,17,FALSE)=0,"",VLOOKUP($A94,'FE - Flux 2 - CII'!$A110:$R550,18,FALSE))</f>
        <v/>
      </c>
    </row>
  </sheetData>
  <autoFilter ref="A4:R94" xr:uid="{00000000-0009-0000-0000-000005000000}"/>
  <mergeCells count="101">
    <mergeCell ref="G82:H82"/>
    <mergeCell ref="G83:H83"/>
    <mergeCell ref="G84:H84"/>
    <mergeCell ref="G13:H13"/>
    <mergeCell ref="G14:H14"/>
    <mergeCell ref="G15:H15"/>
    <mergeCell ref="G16:H16"/>
    <mergeCell ref="G17:H17"/>
    <mergeCell ref="G18:H18"/>
    <mergeCell ref="D19:F19"/>
    <mergeCell ref="G19:H19"/>
    <mergeCell ref="D20:F20"/>
    <mergeCell ref="G20:H20"/>
    <mergeCell ref="C4:F4"/>
    <mergeCell ref="G4:H4"/>
    <mergeCell ref="G5:H5"/>
    <mergeCell ref="G6:H6"/>
    <mergeCell ref="G7:H7"/>
    <mergeCell ref="G8:H8"/>
    <mergeCell ref="G9:H9"/>
    <mergeCell ref="G10:H10"/>
    <mergeCell ref="G12:H12"/>
    <mergeCell ref="G11:H11"/>
    <mergeCell ref="G21:H21"/>
    <mergeCell ref="G22:H22"/>
    <mergeCell ref="E23:F23"/>
    <mergeCell ref="G23:H23"/>
    <mergeCell ref="G24:H24"/>
    <mergeCell ref="E25:F25"/>
    <mergeCell ref="G25:H25"/>
    <mergeCell ref="G26:H26"/>
    <mergeCell ref="G27:H27"/>
    <mergeCell ref="D28:F28"/>
    <mergeCell ref="G28:H28"/>
    <mergeCell ref="E29:F29"/>
    <mergeCell ref="G29:H29"/>
    <mergeCell ref="G30:H30"/>
    <mergeCell ref="G31:H31"/>
    <mergeCell ref="E32:F32"/>
    <mergeCell ref="G32:H32"/>
    <mergeCell ref="G36:H36"/>
    <mergeCell ref="G37:H37"/>
    <mergeCell ref="G38:H38"/>
    <mergeCell ref="E39:F39"/>
    <mergeCell ref="G39:H39"/>
    <mergeCell ref="G40:H40"/>
    <mergeCell ref="G41:H41"/>
    <mergeCell ref="G42:H42"/>
    <mergeCell ref="D33:F33"/>
    <mergeCell ref="G33:H33"/>
    <mergeCell ref="G34:H34"/>
    <mergeCell ref="G35:H35"/>
    <mergeCell ref="G43:H43"/>
    <mergeCell ref="G44:H44"/>
    <mergeCell ref="G45:H45"/>
    <mergeCell ref="G46:H46"/>
    <mergeCell ref="G47:H47"/>
    <mergeCell ref="G48:H48"/>
    <mergeCell ref="G49:H49"/>
    <mergeCell ref="G50:H50"/>
    <mergeCell ref="G51:H51"/>
    <mergeCell ref="G81:H81"/>
    <mergeCell ref="G94:H94"/>
    <mergeCell ref="G91:H91"/>
    <mergeCell ref="G92:H92"/>
    <mergeCell ref="G93:H93"/>
    <mergeCell ref="G85:H85"/>
    <mergeCell ref="G86:H86"/>
    <mergeCell ref="G87:H87"/>
    <mergeCell ref="G88:H88"/>
    <mergeCell ref="G89:H89"/>
    <mergeCell ref="G90:H90"/>
    <mergeCell ref="G68:H68"/>
    <mergeCell ref="G69:H69"/>
    <mergeCell ref="G70:H70"/>
    <mergeCell ref="G71:H71"/>
    <mergeCell ref="G72:H72"/>
    <mergeCell ref="G73:H73"/>
    <mergeCell ref="G74:H74"/>
    <mergeCell ref="G75:H75"/>
    <mergeCell ref="G76:H76"/>
    <mergeCell ref="G77:H77"/>
    <mergeCell ref="G78:H78"/>
    <mergeCell ref="G79:H79"/>
    <mergeCell ref="G80:H80"/>
    <mergeCell ref="G65:H65"/>
    <mergeCell ref="G66:H66"/>
    <mergeCell ref="G67:H67"/>
    <mergeCell ref="G57:H57"/>
    <mergeCell ref="G58:H58"/>
    <mergeCell ref="G59:H59"/>
    <mergeCell ref="G60:H60"/>
    <mergeCell ref="G61:H61"/>
    <mergeCell ref="G62:H62"/>
    <mergeCell ref="G63:H63"/>
    <mergeCell ref="G64:H64"/>
    <mergeCell ref="G52:H52"/>
    <mergeCell ref="G53:H53"/>
    <mergeCell ref="G54:H54"/>
    <mergeCell ref="G55:H55"/>
    <mergeCell ref="G56:H56"/>
  </mergeCells>
  <pageMargins left="0.7" right="0.7" top="0.75" bottom="0.75" header="0.3" footer="0.3"/>
  <pageSetup paperSize="9" firstPageNumber="214748364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05"/>
  <sheetViews>
    <sheetView topLeftCell="J1" zoomScale="50" zoomScaleNormal="50" workbookViewId="0">
      <selection activeCell="U7" sqref="U7"/>
    </sheetView>
  </sheetViews>
  <sheetFormatPr baseColWidth="10" defaultColWidth="9.1796875" defaultRowHeight="14.5"/>
  <cols>
    <col min="1" max="1" width="19.81640625" style="8" customWidth="1"/>
    <col min="2" max="2" width="12.453125" style="10" customWidth="1"/>
    <col min="3" max="3" width="20.453125" customWidth="1"/>
    <col min="4" max="4" width="9.453125" style="9" customWidth="1"/>
    <col min="5" max="5" width="19.453125" style="9" customWidth="1"/>
    <col min="6" max="6" width="41" style="9" customWidth="1"/>
    <col min="7" max="7" width="10.453125" style="9" customWidth="1"/>
    <col min="8" max="8" width="100.7265625" style="10" customWidth="1"/>
    <col min="9" max="9" width="30.1796875" style="11" customWidth="1"/>
    <col min="10" max="10" width="10.453125" style="11" customWidth="1"/>
    <col min="11" max="11" width="23.453125" style="13" customWidth="1"/>
    <col min="12" max="12" width="51" style="12" customWidth="1"/>
    <col min="13" max="14" width="60.453125" style="12" customWidth="1"/>
    <col min="15" max="15" width="21.453125" style="66" customWidth="1"/>
    <col min="16" max="16" width="16" style="66" customWidth="1"/>
    <col min="17" max="18" width="16" style="13" customWidth="1"/>
    <col min="19" max="19" width="45.453125" style="12" customWidth="1"/>
  </cols>
  <sheetData>
    <row r="1" spans="1:19" s="14" customFormat="1">
      <c r="A1" s="15"/>
      <c r="B1" s="15"/>
      <c r="C1" s="15"/>
      <c r="D1" s="15"/>
      <c r="E1" s="15"/>
      <c r="F1" s="16"/>
      <c r="G1" s="16"/>
      <c r="H1" s="16"/>
      <c r="I1" s="17"/>
      <c r="J1" s="17"/>
      <c r="K1" s="18"/>
      <c r="L1" s="19"/>
      <c r="M1" s="19"/>
      <c r="N1" s="19"/>
      <c r="O1" s="68"/>
      <c r="P1" s="68"/>
      <c r="Q1" s="18"/>
      <c r="R1" s="18"/>
      <c r="S1" s="19"/>
    </row>
    <row r="2" spans="1:19" s="14" customFormat="1">
      <c r="A2" s="20"/>
      <c r="B2" s="16"/>
      <c r="D2" s="15"/>
      <c r="E2" s="15"/>
      <c r="H2" s="16"/>
      <c r="I2" s="17"/>
      <c r="J2" s="21"/>
      <c r="K2" s="18"/>
      <c r="L2" s="19"/>
      <c r="M2" s="19"/>
      <c r="N2" s="19"/>
      <c r="O2" s="78"/>
      <c r="P2" s="68"/>
      <c r="Q2" s="18"/>
      <c r="R2" s="18"/>
      <c r="S2" s="19"/>
    </row>
    <row r="3" spans="1:19" s="14" customFormat="1">
      <c r="A3" s="21"/>
      <c r="B3" s="16"/>
      <c r="C3" s="16"/>
      <c r="D3" s="16"/>
      <c r="E3" s="16"/>
      <c r="F3" s="16"/>
      <c r="G3" s="16"/>
      <c r="H3" s="16"/>
      <c r="I3" s="16"/>
      <c r="J3" s="16"/>
      <c r="K3" s="16"/>
      <c r="L3" s="16"/>
      <c r="M3" s="16"/>
      <c r="N3" s="16"/>
      <c r="O3" s="16"/>
      <c r="P3" s="16"/>
      <c r="Q3" s="16"/>
      <c r="R3" s="16"/>
      <c r="S3" s="19"/>
    </row>
    <row r="4" spans="1:19" ht="42">
      <c r="A4" s="87" t="s">
        <v>73</v>
      </c>
      <c r="B4" s="87" t="s">
        <v>74</v>
      </c>
      <c r="C4" s="280" t="s">
        <v>77</v>
      </c>
      <c r="D4" s="316"/>
      <c r="E4" s="316"/>
      <c r="F4" s="281"/>
      <c r="G4" s="280" t="s">
        <v>2169</v>
      </c>
      <c r="H4" s="281"/>
      <c r="I4" s="87" t="s">
        <v>79</v>
      </c>
      <c r="J4" s="87" t="s">
        <v>80</v>
      </c>
      <c r="K4" s="87" t="s">
        <v>81</v>
      </c>
      <c r="L4" s="87" t="s">
        <v>82</v>
      </c>
      <c r="M4" s="87" t="s">
        <v>83</v>
      </c>
      <c r="N4" s="87" t="s">
        <v>84</v>
      </c>
      <c r="O4" s="87" t="s">
        <v>85</v>
      </c>
      <c r="P4" s="87" t="s">
        <v>86</v>
      </c>
      <c r="Q4" s="87" t="s">
        <v>87</v>
      </c>
      <c r="R4" s="87" t="s">
        <v>2170</v>
      </c>
      <c r="S4" s="87" t="s">
        <v>88</v>
      </c>
    </row>
    <row r="5" spans="1:19">
      <c r="A5" s="196"/>
      <c r="B5" s="196"/>
      <c r="C5" s="196" t="s">
        <v>90</v>
      </c>
      <c r="D5" s="196" t="s">
        <v>91</v>
      </c>
      <c r="E5" s="197" t="s">
        <v>92</v>
      </c>
      <c r="F5" s="196" t="s">
        <v>93</v>
      </c>
      <c r="G5" s="280" t="s">
        <v>95</v>
      </c>
      <c r="H5" s="281"/>
      <c r="I5" s="233"/>
      <c r="J5" s="233"/>
      <c r="K5" s="232"/>
      <c r="L5" s="235"/>
      <c r="M5" s="236"/>
      <c r="N5" s="236"/>
      <c r="O5" s="232"/>
      <c r="P5" s="232"/>
      <c r="Q5" s="232"/>
      <c r="R5" s="232"/>
      <c r="S5" s="236"/>
    </row>
    <row r="6" spans="1:19" ht="56">
      <c r="A6" s="89" t="s">
        <v>96</v>
      </c>
      <c r="B6" s="238" t="str">
        <f>VLOOKUP(A6,'FE - Flux 2 - UBL'!A6:D686,4,FALSE)</f>
        <v> 1..1</v>
      </c>
      <c r="C6" s="204" t="s">
        <v>98</v>
      </c>
      <c r="D6" s="204"/>
      <c r="E6" s="204"/>
      <c r="F6" s="204"/>
      <c r="G6" s="291" t="s">
        <v>1776</v>
      </c>
      <c r="H6" s="292"/>
      <c r="I6" s="93" t="str">
        <f>IF(VLOOKUP($A6,'FE - Flux 2 - UBL'!$A6:$R881,11,FALSE)=0,"",VLOOKUP($A6,'FE - Flux 2 - UBL'!$A6:$R881,11,FALSE))</f>
        <v> IDENTIFIER</v>
      </c>
      <c r="J6" s="93">
        <f>IF(VLOOKUP($A6,'FE - Flux 2 - UBL'!$A6:$R881,12,FALSE)=0,"",VLOOKUP($A6,'FE - Flux 2 - UBL'!$A6:$R881,12,FALSE))</f>
        <v>20</v>
      </c>
      <c r="K6" s="91" t="str">
        <f>IF(VLOOKUP($A6,'FE - Flux 2 - UBL'!$A6:$R881,13,FALSE)=0,"",VLOOKUP($A6,'FE - Flux 2 - UBL'!$A6:$R881,13,FALSE))</f>
        <v/>
      </c>
      <c r="L6" s="159" t="str">
        <f>IF(VLOOKUP($A6,'FE - Flux 2 - UBL'!$A6:$R881,14,FALSE)=0,"",VLOOKUP($A6,'FE - Flux 2 - UBL'!$A6:$R881,14,FALSE))</f>
        <v/>
      </c>
      <c r="M6" s="95" t="str">
        <f>IF(VLOOKUP($A6,'FE - Flux 2 - UBL'!$A6:$R881,15,FALSE)=0,"",VLOOKUP($A6,'FE - Flux 2 - UBL'!$A6:$R881,15,FALSE))</f>
        <v> Unique identification of the Invoice.</v>
      </c>
      <c r="N6" s="95" t="str">
        <f>IF(VLOOKUP($A6,'FE - Flux 2 - UBL'!$A6:$R881,16,FALSE)=0,"",VLOOKUP($A6,'FE - Flux 2 - UBL'!$A6:$R881,16,FALSE))</f>
        <v> Sequential number required in Article 226(2) of Directive 2006/112/EC [2], to uniquely identify the Invoice. It may be based on one or more series, which may include alphanumeric characters.</v>
      </c>
      <c r="O6" s="91" t="str">
        <f>IF(VLOOKUP($A6,'FE - Flux 2 - UBL'!$A6:$R881,17,FALSE)=0,"",VLOOKUP($A6,'FE - Flux 2 - UBL'!$A6:$R881,17,FALSE))</f>
        <v> G1.05 G1.06 G1.42 G6.08</v>
      </c>
      <c r="P6" s="91" t="str">
        <f>IF(VLOOKUP($A6,'FE - Flux 2 - UBL'!$A6:$R881,18,FALSE)=0,"",VLOOKUP($A6,'FE - Flux 2 - UBL'!$A6:$R881,18,FALSE))</f>
        <v/>
      </c>
      <c r="Q6" s="91" t="str">
        <f>IF(VLOOKUP($A6,'FE - Flux 2 - UBL'!$A6:$S881,19,FALSE)=0,"",VLOOKUP($A6,'FE - Flux 2 - UBL'!$A6:$S881,19,FALSE))</f>
        <v> BR-2</v>
      </c>
      <c r="R6" s="91" t="s">
        <v>2171</v>
      </c>
      <c r="S6" s="95" t="str">
        <f>IF(VLOOKUP($A6,'FE - Flux 2 - CII'!$A6:$R446,17,FALSE)=0,"",VLOOKUP($A6,'FE - Flux 2 - CII'!$A6:$R446,18,FALSE))</f>
        <v/>
      </c>
    </row>
    <row r="7" spans="1:19" ht="56">
      <c r="A7" s="89" t="s">
        <v>107</v>
      </c>
      <c r="B7" s="238" t="str">
        <f>VLOOKUP(A7,'FE - Flux 2 - UBL'!A7:D687,4,FALSE)</f>
        <v> 1..1</v>
      </c>
      <c r="C7" s="204" t="s">
        <v>108</v>
      </c>
      <c r="D7" s="204"/>
      <c r="E7" s="204"/>
      <c r="F7" s="204"/>
      <c r="G7" s="291" t="s">
        <v>1777</v>
      </c>
      <c r="H7" s="292"/>
      <c r="I7" s="93" t="str">
        <f>IF(VLOOKUP($A7,'FE - Flux 2 - UBL'!$A7:$R882,11,FALSE)=0,"",VLOOKUP($A7,'FE - Flux 2 - UBL'!$A7:$R882,11,FALSE))</f>
        <v> DATE</v>
      </c>
      <c r="J7" s="93" t="str">
        <f>IF(VLOOKUP($A7,'FE - Flux 2 - UBL'!$A7:$R882,12,FALSE)=0,"",VLOOKUP($A7,'FE - Flux 2 - UBL'!$A7:$R882,12,FALSE))</f>
        <v> ISO</v>
      </c>
      <c r="K7" s="91" t="str">
        <f>IF(VLOOKUP($A7,'FE - Flux 2 - UBL'!$A7:$R882,13,FALSE)=0,"",VLOOKUP($A7,'FE - Flux 2 - UBL'!$A7:$R882,13,FALSE))</f>
        <v> YYYY-MM-DD (UBL format) YYYYMMDD (CII format)</v>
      </c>
      <c r="L7" s="159" t="str">
        <f>IF(VLOOKUP($A7,'FE - Flux 2 - UBL'!$A7:$R882,14,FALSE)=0,"",VLOOKUP($A7,'FE - Flux 2 - UBL'!$A7:$R882,14,FALSE))</f>
        <v/>
      </c>
      <c r="M7" s="95" t="str">
        <f>IF(VLOOKUP($A7,'FE - Flux 2 - UBL'!$A7:$R882,15,FALSE)=0,"",VLOOKUP($A7,'FE - Flux 2 - UBL'!$A7:$R882,15,FALSE))</f>
        <v> Date on which the Invoice was issued.</v>
      </c>
      <c r="N7" s="95" t="str">
        <f>IF(VLOOKUP($A7,'FE - Flux 2 - UBL'!$A7:$R882,16,FALSE)=0,"",VLOOKUP($A7,'FE - Flux 2 - UBL'!$A7:$R882,16,FALSE))</f>
        <v/>
      </c>
      <c r="O7" s="91" t="str">
        <f>IF(VLOOKUP($A7,'FE - Flux 2 - UBL'!$A7:$R882,17,FALSE)=0,"",VLOOKUP($A7,'FE - Flux 2 - UBL'!$A7:$R882,17,FALSE))</f>
        <v> G1.07 G1.09 G1.36 G6.08</v>
      </c>
      <c r="P7" s="91" t="str">
        <f>IF(VLOOKUP($A7,'FE - Flux 2 - UBL'!$A7:$R882,18,FALSE)=0,"",VLOOKUP($A7,'FE - Flux 2 - UBL'!$A7:$R882,18,FALSE))</f>
        <v/>
      </c>
      <c r="Q7" s="91" t="str">
        <f>IF(VLOOKUP($A7,'FE - Flux 2 - UBL'!$A7:$S882,19,FALSE)=0,"",VLOOKUP($A7,'FE - Flux 2 - UBL'!$A7:$S882,19,FALSE))</f>
        <v> BR-3</v>
      </c>
      <c r="R7" s="91" t="s">
        <v>2171</v>
      </c>
      <c r="S7" s="95" t="str">
        <f>IF(VLOOKUP($A7,'FE - Flux 2 - CII'!$A7:$R447,17,FALSE)=0,"",VLOOKUP($A7,'FE - Flux 2 - CII'!$A7:$R447,18,FALSE))</f>
        <v/>
      </c>
    </row>
    <row r="8" spans="1:19" ht="70">
      <c r="A8" s="89" t="s">
        <v>117</v>
      </c>
      <c r="B8" s="238" t="str">
        <f>VLOOKUP(A8,'FE - Flux 2 - UBL'!A8:D688,4,FALSE)</f>
        <v> 1..1</v>
      </c>
      <c r="C8" s="204" t="s">
        <v>118</v>
      </c>
      <c r="D8" s="204"/>
      <c r="E8" s="204"/>
      <c r="F8" s="204"/>
      <c r="G8" s="291" t="s">
        <v>1778</v>
      </c>
      <c r="H8" s="292"/>
      <c r="I8" s="93" t="str">
        <f>IF(VLOOKUP($A8,'FE - Flux 2 - UBL'!$A8:$R883,11,FALSE)=0,"",VLOOKUP($A8,'FE - Flux 2 - UBL'!$A8:$R883,11,FALSE))</f>
        <v> CODED</v>
      </c>
      <c r="J8" s="93">
        <f>IF(VLOOKUP($A8,'FE - Flux 2 - UBL'!$A8:$R883,12,FALSE)=0,"",VLOOKUP($A8,'FE - Flux 2 - UBL'!$A8:$R883,12,FALSE))</f>
        <v>3</v>
      </c>
      <c r="K8" s="91" t="str">
        <f>IF(VLOOKUP($A8,'FE - Flux 2 - UBL'!$A8:$R883,13,FALSE)=0,"",VLOOKUP($A8,'FE - Flux 2 - UBL'!$A8:$R883,13,FALSE))</f>
        <v> UNTDID 1001</v>
      </c>
      <c r="L8" s="159" t="str">
        <f>IF(VLOOKUP($A8,'FE - Flux 2 - UBL'!$A8:$R883,14,FALSE)=0,"",VLOOKUP($A8,'FE - Flux 2 - UBL'!$A8:$R883,14,FALSE))</f>
        <v/>
      </c>
      <c r="M8" s="95" t="str">
        <f>IF(VLOOKUP($A8,'FE - Flux 2 - UBL'!$A8:$R883,15,FALSE)=0,"",VLOOKUP($A8,'FE - Flux 2 - UBL'!$A8:$R883,15,FALSE))</f>
        <v> Code specifying the functional type of the Invoice.</v>
      </c>
      <c r="N8" s="95" t="str">
        <f>IF(VLOOKUP($A8,'FE - Flux 2 - UBL'!$A8:$R883,16,FALSE)=0,"",VLOOKUP($A8,'FE - Flux 2 - UBL'!$A8:$R883,16,FALSE))</f>
        <v>Commercial invoices and credit notes are defined according to entries from the UNTDID 1001 list [6]. Other entries in the UNTDID 1001 [6] list for specific invoices or credit notes may be used, if applicable.</v>
      </c>
      <c r="O8" s="91" t="str">
        <f>IF(VLOOKUP($A8,'FE - Flux 2 - UBL'!$A8:$R883,17,FALSE)=0,"",VLOOKUP($A8,'FE - Flux 2 - UBL'!$A8:$R883,17,FALSE))</f>
        <v> G1.01 G6.08</v>
      </c>
      <c r="P8" s="91" t="str">
        <f>IF(VLOOKUP($A8,'FE - Flux 2 - UBL'!$A8:$R883,18,FALSE)=0,"",VLOOKUP($A8,'FE - Flux 2 - UBL'!$A8:$R883,18,FALSE))</f>
        <v/>
      </c>
      <c r="Q8" s="91" t="str">
        <f>IF(VLOOKUP($A8,'FE - Flux 2 - UBL'!$A8:$S883,19,FALSE)=0,"",VLOOKUP($A8,'FE - Flux 2 - UBL'!$A8:$S883,19,FALSE))</f>
        <v> BR-4</v>
      </c>
      <c r="R8" s="91" t="s">
        <v>2171</v>
      </c>
      <c r="S8" s="95" t="str">
        <f>IF(VLOOKUP($A8,'FE - Flux 2 - CII'!$A8:$R448,17,FALSE)=0,"",VLOOKUP($A8,'FE - Flux 2 - CII'!$A8:$R448,18,FALSE))</f>
        <v/>
      </c>
    </row>
    <row r="9" spans="1:19" ht="112">
      <c r="A9" s="89" t="s">
        <v>126</v>
      </c>
      <c r="B9" s="238" t="str">
        <f>VLOOKUP(A9,'FE - Flux 2 - UBL'!A9:D689,4,FALSE)</f>
        <v> 1..1</v>
      </c>
      <c r="C9" s="204" t="s">
        <v>127</v>
      </c>
      <c r="D9" s="204"/>
      <c r="E9" s="204"/>
      <c r="F9" s="204"/>
      <c r="G9" s="291" t="s">
        <v>1779</v>
      </c>
      <c r="H9" s="292"/>
      <c r="I9" s="93" t="str">
        <f>IF(VLOOKUP($A9,'FE - Flux 2 - UBL'!$A9:$R884,11,FALSE)=0,"",VLOOKUP($A9,'FE - Flux 2 - UBL'!$A9:$R884,11,FALSE))</f>
        <v> CODED</v>
      </c>
      <c r="J9" s="93">
        <f>IF(VLOOKUP($A9,'FE - Flux 2 - UBL'!$A9:$R884,12,FALSE)=0,"",VLOOKUP($A9,'FE - Flux 2 - UBL'!$A9:$R884,12,FALSE))</f>
        <v>3</v>
      </c>
      <c r="K9" s="91" t="str">
        <f>IF(VLOOKUP($A9,'FE - Flux 2 - UBL'!$A9:$R884,13,FALSE)=0,"",VLOOKUP($A9,'FE - Flux 2 - UBL'!$A9:$R884,13,FALSE))</f>
        <v> ISO 4217</v>
      </c>
      <c r="L9" s="159" t="str">
        <f>IF(VLOOKUP($A9,'FE - Flux 2 - UBL'!$A9:$R884,14,FALSE)=0,"",VLOOKUP($A9,'FE - Flux 2 - UBL'!$A9:$R884,14,FALSE))</f>
        <v/>
      </c>
      <c r="M9" s="95" t="str">
        <f>IF(VLOOKUP($A9,'FE - Flux 2 - UBL'!$A9:$R884,15,FALSE)=0,"",VLOOKUP($A9,'FE - Flux 2 - UBL'!$A9:$R884,15,FALSE))</f>
        <v> Currency in which all Invoice amounts are expressed, except for the total VAT amount in the accounting currency.</v>
      </c>
      <c r="N9" s="95" t="str">
        <f>IF(VLOOKUP($A9,'FE - Flux 2 - UBL'!$A9:$R884,16,FALSE)=0,"",VLOOKUP($A9,'FE - Flux 2 - UBL'!$A9:$R884,16,FALSE))</f>
        <v> 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v>
      </c>
      <c r="O9" s="91" t="str">
        <f>IF(VLOOKUP($A9,'FE - Flux 2 - UBL'!$A9:$R884,17,FALSE)=0,"",VLOOKUP($A9,'FE - Flux 2 - UBL'!$A9:$R884,17,FALSE))</f>
        <v>G1.10 G6.08</v>
      </c>
      <c r="P9" s="91" t="str">
        <f>IF(VLOOKUP($A9,'FE - Flux 2 - UBL'!$A9:$R884,18,FALSE)=0,"",VLOOKUP($A9,'FE - Flux 2 - UBL'!$A9:$R884,18,FALSE))</f>
        <v/>
      </c>
      <c r="Q9" s="91" t="str">
        <f>IF(VLOOKUP($A9,'FE - Flux 2 - UBL'!$A9:$S884,19,FALSE)=0,"",VLOOKUP($A9,'FE - Flux 2 - UBL'!$A9:$S884,19,FALSE))</f>
        <v> BR-5</v>
      </c>
      <c r="R9" s="91" t="s">
        <v>2171</v>
      </c>
      <c r="S9" s="95" t="str">
        <f>IF(VLOOKUP($A9,'FE - Flux 2 - CII'!$A9:$R449,17,FALSE)=0,"",VLOOKUP($A9,'FE - Flux 2 - CII'!$A9:$R449,18,FALSE))</f>
        <v/>
      </c>
    </row>
    <row r="10" spans="1:19" ht="126">
      <c r="A10" s="89" t="s">
        <v>134</v>
      </c>
      <c r="B10" s="238" t="str">
        <f>VLOOKUP(A10,'FE - Flux 2 - UBL'!A10:D690,4,FALSE)</f>
        <v> 0..1</v>
      </c>
      <c r="C10" s="204" t="s">
        <v>136</v>
      </c>
      <c r="D10" s="204"/>
      <c r="E10" s="204"/>
      <c r="F10" s="204"/>
      <c r="G10" s="291" t="s">
        <v>1780</v>
      </c>
      <c r="H10" s="292"/>
      <c r="I10" s="93" t="str">
        <f>IF(VLOOKUP($A10,'FE - Flux 2 - UBL'!$A10:$R885,11,FALSE)=0,"",VLOOKUP($A10,'FE - Flux 2 - UBL'!$A10:$R885,11,FALSE))</f>
        <v> CODED</v>
      </c>
      <c r="J10" s="93">
        <f>IF(VLOOKUP($A10,'FE - Flux 2 - UBL'!$A10:$R885,12,FALSE)=0,"",VLOOKUP($A10,'FE - Flux 2 - UBL'!$A10:$R885,12,FALSE))</f>
        <v>3</v>
      </c>
      <c r="K10" s="91" t="str">
        <f>IF(VLOOKUP($A10,'FE - Flux 2 - UBL'!$A10:$R885,13,FALSE)=0,"",VLOOKUP($A10,'FE - Flux 2 - UBL'!$A10:$R885,13,FALSE))</f>
        <v> ISO 4217</v>
      </c>
      <c r="L10" s="159" t="str">
        <f>IF(VLOOKUP($A10,'FE - Flux 2 - UBL'!$A10:$R885,14,FALSE)=0,"",VLOOKUP($A10,'FE - Flux 2 - UBL'!$A10:$R885,14,FALSE))</f>
        <v/>
      </c>
      <c r="M10" s="95" t="str">
        <f>IF(VLOOKUP($A10,'FE - Flux 2 - UBL'!$A10:$R885,15,FALSE)=0,"",VLOOKUP($A10,'FE - Flux 2 - UBL'!$A10:$R885,15,FALSE))</f>
        <v> Currency used for VAT accounting and reporting, accepted or required in the Seller's country.</v>
      </c>
      <c r="N10" s="95" t="str">
        <f>IF(VLOOKUP($A10,'FE - Flux 2 - UBL'!$A10:$R885,16,FALSE)=0,"",VLOOKUP($A10,'FE - Flux 2 - UBL'!$A10:$R885,16,FALSE))</f>
        <v> Should be used for the total VAT amount in the accounting currency, when the VAT Accounting Currency Code differs from the Invoicing Currency Code. Valid currency lists are registered with the ISO 4217 “Codes for the Representation of Currencies and Fund Types” Maintenance Agency. It is recommended to use alpha-3 representation. For further information, see Article 230 of Council Directive 2006/112/EC [2].</v>
      </c>
      <c r="O10" s="91" t="str">
        <f>IF(VLOOKUP($A10,'FE - Flux 2 - UBL'!$A10:$R885,17,FALSE)=0,"",VLOOKUP($A10,'FE - Flux 2 - UBL'!$A10:$R885,17,FALSE))</f>
        <v xml:space="preserve"> G1.10</v>
      </c>
      <c r="P10" s="91" t="str">
        <f>IF(VLOOKUP($A10,'FE - Flux 2 - UBL'!$A10:$R885,18,FALSE)=0,"",VLOOKUP($A10,'FE - Flux 2 - UBL'!$A10:$R885,18,FALSE))</f>
        <v/>
      </c>
      <c r="Q10" s="91" t="str">
        <f>IF(VLOOKUP($A10,'FE - Flux 2 - UBL'!$A10:$S885,19,FALSE)=0,"",VLOOKUP($A10,'FE - Flux 2 - UBL'!$A10:$S885,19,FALSE))</f>
        <v/>
      </c>
      <c r="R10" s="91" t="s">
        <v>2172</v>
      </c>
      <c r="S10" s="95" t="str">
        <f>IF(VLOOKUP($A10,'FE - Flux 2 - CII'!$A10:$R450,17,FALSE)=0,"",VLOOKUP($A10,'FE - Flux 2 - CII'!$A10:$R450,18,FALSE))</f>
        <v/>
      </c>
    </row>
    <row r="11" spans="1:19" ht="84">
      <c r="A11" s="89" t="s">
        <v>141</v>
      </c>
      <c r="B11" s="238" t="str">
        <f>VLOOKUP(A11,'FE - Flux 2 - UBL'!A11:D691,4,FALSE)</f>
        <v> 0..1</v>
      </c>
      <c r="C11" s="204" t="s">
        <v>142</v>
      </c>
      <c r="D11" s="204"/>
      <c r="E11" s="204"/>
      <c r="F11" s="204"/>
      <c r="G11" s="291" t="s">
        <v>1781</v>
      </c>
      <c r="H11" s="292"/>
      <c r="I11" s="93" t="str">
        <f>IF(VLOOKUP($A11,'FE - Flux 2 - UBL'!$A11:$R886,11,FALSE)=0,"",VLOOKUP($A11,'FE - Flux 2 - UBL'!$A11:$R886,11,FALSE))</f>
        <v> DATE</v>
      </c>
      <c r="J11" s="93" t="str">
        <f>IF(VLOOKUP($A11,'FE - Flux 2 - UBL'!$A11:$R886,12,FALSE)=0,"",VLOOKUP($A11,'FE - Flux 2 - UBL'!$A11:$R886,12,FALSE))</f>
        <v> ISO</v>
      </c>
      <c r="K11" s="91" t="str">
        <f>IF(VLOOKUP($A11,'FE - Flux 2 - UBL'!$A11:$R886,13,FALSE)=0,"",VLOOKUP($A11,'FE - Flux 2 - UBL'!$A11:$R886,13,FALSE))</f>
        <v> YYYY-MM-DD (UBL format) YYYYMMDD (CII format)</v>
      </c>
      <c r="L11" s="159" t="str">
        <f>IF(VLOOKUP($A11,'FE - Flux 2 - UBL'!$A11:$R886,14,FALSE)=0,"",VLOOKUP($A11,'FE - Flux 2 - UBL'!$A11:$R886,14,FALSE))</f>
        <v> This data is not used in France. It is BT-8 which indicates the speed which is normally used.</v>
      </c>
      <c r="M11" s="95" t="str">
        <f>IF(VLOOKUP($A11,'FE - Flux 2 - UBL'!$A11:$R886,15,FALSE)=0,"",VLOOKUP($A11,'FE - Flux 2 - UBL'!$A11:$R886,15,FALSE))</f>
        <v>Date on which VAT becomes chargeable to the Seller and the Buyer to the extent that this date can be determined and differs from the date of issue of the invoice, in accordance with the VAT Directive.</v>
      </c>
      <c r="N11" s="95" t="str">
        <f>IF(VLOOKUP($A11,'FE - Flux 2 - UBL'!$A11:$R886,16,FALSE)=0,"",VLOOKUP($A11,'FE - Flux 2 - UBL'!$A11:$R886,16,FALSE))</f>
        <v> The due date generally corresponds to the date on which the goods were delivered or the services completed (payable event). There are some variations. For further information, see Article 226 (7) of Council Directive 2006/112/EC [2]. This element is required if the Value Added Tax Due Date differs from the Invoice Issue Date.</v>
      </c>
      <c r="O11" s="91" t="str">
        <f>IF(VLOOKUP($A11,'FE - Flux 2 - UBL'!$A11:$R886,17,FALSE)=0,"",VLOOKUP($A11,'FE - Flux 2 - UBL'!$A11:$R886,17,FALSE))</f>
        <v> G1.09 G1.36</v>
      </c>
      <c r="P11" s="91" t="str">
        <f>IF(VLOOKUP($A11,'FE - Flux 2 - UBL'!$A11:$R886,18,FALSE)=0,"",VLOOKUP($A11,'FE - Flux 2 - UBL'!$A11:$R886,18,FALSE))</f>
        <v/>
      </c>
      <c r="Q11" s="91" t="str">
        <f>IF(VLOOKUP($A11,'FE - Flux 2 - UBL'!$A11:$S886,19,FALSE)=0,"",VLOOKUP($A11,'FE - Flux 2 - UBL'!$A11:$S886,19,FALSE))</f>
        <v> BR-CO-3</v>
      </c>
      <c r="R11" s="91" t="s">
        <v>2172</v>
      </c>
      <c r="S11" s="95" t="str">
        <f>IF(VLOOKUP($A11,'FE - Flux 2 - CII'!$A11:$R451,17,FALSE)=0,"",VLOOKUP($A11,'FE - Flux 2 - CII'!$A11:$R451,18,FALSE))</f>
        <v/>
      </c>
    </row>
    <row r="12" spans="1:19" ht="126">
      <c r="A12" s="89" t="s">
        <v>149</v>
      </c>
      <c r="B12" s="238" t="str">
        <f>VLOOKUP(A12,'FE - Flux 2 - UBL'!A12:D692,4,FALSE)</f>
        <v> 0..1</v>
      </c>
      <c r="C12" s="204" t="s">
        <v>150</v>
      </c>
      <c r="D12" s="204"/>
      <c r="E12" s="204"/>
      <c r="F12" s="204"/>
      <c r="G12" s="291" t="s">
        <v>1782</v>
      </c>
      <c r="H12" s="292"/>
      <c r="I12" s="93" t="str">
        <f>IF(VLOOKUP($A12,'FE - Flux 2 - UBL'!$A12:$R887,11,FALSE)=0,"",VLOOKUP($A12,'FE - Flux 2 - UBL'!$A12:$R887,11,FALSE))</f>
        <v> CODED</v>
      </c>
      <c r="J12" s="93">
        <f>IF(VLOOKUP($A12,'FE - Flux 2 - UBL'!$A12:$R887,12,FALSE)=0,"",VLOOKUP($A12,'FE - Flux 2 - UBL'!$A12:$R887,12,FALSE))</f>
        <v>2</v>
      </c>
      <c r="K12" s="91" t="str">
        <f>IF(VLOOKUP($A12,'FE - Flux 2 - UBL'!$A12:$R887,13,FALSE)=0,"",VLOOKUP($A12,'FE - Flux 2 - UBL'!$A12:$R887,13,FALSE))</f>
        <v xml:space="preserve"> UBL: UNTDID 2005 CII: UNTDID 2475</v>
      </c>
      <c r="L12" s="159" t="str">
        <f>IF(VLOOKUP($A12,'FE - Flux 2 - UBL'!$A12:$R887,14,FALSE)=0,"",VLOOKUP($A12,'FE - Flux 2 - UBL'!$A12:$R887,14,FALSE))</f>
        <v> Field to specify the option for paying tax based on debits</v>
      </c>
      <c r="M12" s="95" t="str">
        <f>IF(VLOOKUP($A12,'FE - Flux 2 - UBL'!$A12:$R887,15,FALSE)=0,"",VLOOKUP($A12,'FE - Flux 2 - UBL'!$A12:$R887,15,FALSE))</f>
        <v> Code specifying the date on which VAT becomes chargeable for the Seller and the Buyer</v>
      </c>
      <c r="N12" s="95" t="str">
        <f>IF(VLOOKUP($A12,'FE - Flux 2 - UBL'!$A12:$R887,16,FALSE)=0,"",VLOOKUP($A12,'FE - Flux 2 - UBL'!$A12:$R887,16,FALSE))</f>
        <v>The code must be chosen from the following values taken from UNTDID 2005 or 2475 [6]: - Invoice date - Delivery date - Payment date The value added tax due date in code is used when the value added tax due date is not known at the time the invoice is sent. The use of the BT-8 is therefore exclusive to that of the BT-7 and vice versa.</v>
      </c>
      <c r="O12" s="91" t="str">
        <f>IF(VLOOKUP($A12,'FE - Flux 2 - UBL'!$A12:$R887,17,FALSE)=0,"",VLOOKUP($A12,'FE - Flux 2 - UBL'!$A12:$R887,17,FALSE))</f>
        <v> G1.43 G6.11</v>
      </c>
      <c r="P12" s="91" t="str">
        <f>IF(VLOOKUP($A12,'FE - Flux 2 - UBL'!$A12:$R887,18,FALSE)=0,"",VLOOKUP($A12,'FE - Flux 2 - UBL'!$A12:$R887,18,FALSE))</f>
        <v> S1.13 (only for CII and Factur-X)</v>
      </c>
      <c r="Q12" s="91" t="str">
        <f>IF(VLOOKUP($A12,'FE - Flux 2 - UBL'!$A12:$S887,19,FALSE)=0,"",VLOOKUP($A12,'FE - Flux 2 - UBL'!$A12:$S887,19,FALSE))</f>
        <v> BR-CO-3</v>
      </c>
      <c r="R12" s="91" t="s">
        <v>2173</v>
      </c>
      <c r="S12" s="95" t="str">
        <f>IF(VLOOKUP($A12,'FE - Flux 2 - CII'!$A12:$R452,17,FALSE)=0,"",VLOOKUP($A12,'FE - Flux 2 - CII'!$A12:$R452,18,FALSE))</f>
        <v/>
      </c>
    </row>
    <row r="13" spans="1:19" ht="70">
      <c r="A13" s="89" t="s">
        <v>158</v>
      </c>
      <c r="B13" s="238" t="str">
        <f>VLOOKUP(A13,'FE - Flux 2 - UBL'!A13:D693,4,FALSE)</f>
        <v> 0..1</v>
      </c>
      <c r="C13" s="204" t="s">
        <v>159</v>
      </c>
      <c r="D13" s="204"/>
      <c r="E13" s="204"/>
      <c r="F13" s="204"/>
      <c r="G13" s="291" t="s">
        <v>1783</v>
      </c>
      <c r="H13" s="292"/>
      <c r="I13" s="93" t="str">
        <f>IF(VLOOKUP($A13,'FE - Flux 2 - UBL'!$A13:$R888,11,FALSE)=0,"",VLOOKUP($A13,'FE - Flux 2 - UBL'!$A13:$R888,11,FALSE))</f>
        <v> DATE</v>
      </c>
      <c r="J13" s="93" t="str">
        <f>IF(VLOOKUP($A13,'FE - Flux 2 - UBL'!$A13:$R888,12,FALSE)=0,"",VLOOKUP($A13,'FE - Flux 2 - UBL'!$A13:$R888,12,FALSE))</f>
        <v> ISO</v>
      </c>
      <c r="K13" s="91" t="str">
        <f>IF(VLOOKUP($A13,'FE - Flux 2 - UBL'!$A13:$R888,13,FALSE)=0,"",VLOOKUP($A13,'FE - Flux 2 - UBL'!$A13:$R888,13,FALSE))</f>
        <v> YYYY-MM-DD (UBL format) YYYYMMDD (CII format)</v>
      </c>
      <c r="L13" s="159" t="str">
        <f>IF(VLOOKUP($A13,'FE - Flux 2 - UBL'!$A13:$R888,14,FALSE)=0,"",VLOOKUP($A13,'FE - Flux 2 - UBL'!$A13:$R888,14,FALSE))</f>
        <v/>
      </c>
      <c r="M13" s="95" t="str">
        <f>IF(VLOOKUP($A13,'FE - Flux 2 - UBL'!$A13:$R888,15,FALSE)=0,"",VLOOKUP($A13,'FE - Flux 2 - UBL'!$A13:$R888,15,FALSE))</f>
        <v> Date payment is due.</v>
      </c>
      <c r="N13" s="95" t="str">
        <f>IF(VLOOKUP($A13,'FE - Flux 2 - UBL'!$A13:$R888,16,FALSE)=0,"",VLOOKUP($A13,'FE - Flux 2 - UBL'!$A13:$R888,16,FALSE))</f>
        <v> The due date is the date the net payment is due. For partial payments, this is the first net due date. Description for more complex payment terms is given in BT-20.</v>
      </c>
      <c r="O13" s="91" t="str">
        <f>IF(VLOOKUP($A13,'FE - Flux 2 - UBL'!$A13:$R888,17,FALSE)=0,"",VLOOKUP($A13,'FE - Flux 2 - UBL'!$A13:$R888,17,FALSE))</f>
        <v> G1.09 G1.36 P1.12 G1.18 G6.11</v>
      </c>
      <c r="P13" s="91" t="str">
        <f>IF(VLOOKUP($A13,'FE - Flux 2 - UBL'!$A13:$R888,18,FALSE)=0,"",VLOOKUP($A13,'FE - Flux 2 - UBL'!$A13:$R888,18,FALSE))</f>
        <v/>
      </c>
      <c r="Q13" s="91" t="str">
        <f>IF(VLOOKUP($A13,'FE - Flux 2 - UBL'!$A13:$S888,19,FALSE)=0,"",VLOOKUP($A13,'FE - Flux 2 - UBL'!$A13:$S888,19,FALSE))</f>
        <v> BR-CO-25</v>
      </c>
      <c r="R13" s="91" t="s">
        <v>2173</v>
      </c>
      <c r="S13" s="95" t="str">
        <f>IF(VLOOKUP($A13,'FE - Flux 2 - CII'!$A13:$R453,17,FALSE)=0,"",VLOOKUP($A13,'FE - Flux 2 - CII'!$A13:$R453,18,FALSE))</f>
        <v/>
      </c>
    </row>
    <row r="14" spans="1:19" ht="42">
      <c r="A14" s="89" t="s">
        <v>165</v>
      </c>
      <c r="B14" s="238" t="str">
        <f>VLOOKUP(A14,'FE - Flux 2 - UBL'!A14:D694,4,FALSE)</f>
        <v>0..1</v>
      </c>
      <c r="C14" s="23" t="s">
        <v>166</v>
      </c>
      <c r="D14" s="204"/>
      <c r="E14" s="204"/>
      <c r="F14" s="204"/>
      <c r="G14" s="291" t="s">
        <v>1784</v>
      </c>
      <c r="H14" s="292"/>
      <c r="I14" s="93" t="str">
        <f>IF(VLOOKUP($A14,'FE - Flux 2 - UBL'!$A14:$R889,11,FALSE)=0,"",VLOOKUP($A14,'FE - Flux 2 - UBL'!$A14:$R889,11,FALSE))</f>
        <v> TEXT</v>
      </c>
      <c r="J14" s="93">
        <f>IF(VLOOKUP($A14,'FE - Flux 2 - UBL'!$A14:$R889,12,FALSE)=0,"",VLOOKUP($A14,'FE - Flux 2 - UBL'!$A14:$R889,12,FALSE))</f>
        <v>100</v>
      </c>
      <c r="K14" s="91" t="str">
        <f>IF(VLOOKUP($A14,'FE - Flux 2 - UBL'!$A14:$R889,13,FALSE)=0,"",VLOOKUP($A14,'FE - Flux 2 - UBL'!$A14:$R889,13,FALSE))</f>
        <v/>
      </c>
      <c r="L14" s="159" t="str">
        <f>IF(VLOOKUP($A14,'FE - Flux 2 - UBL'!$A14:$R889,14,FALSE)=0,"",VLOOKUP($A14,'FE - Flux 2 - UBL'!$A14:$R889,14,FALSE))</f>
        <v/>
      </c>
      <c r="M14" s="95" t="str">
        <f>IF(VLOOKUP($A14,'FE - Flux 2 - UBL'!$A14:$R889,15,FALSE)=0,"",VLOOKUP($A14,'FE - Flux 2 - UBL'!$A14:$R889,15,FALSE))</f>
        <v> Identifier assigned by the Buyer and intended for internal invoice routing.</v>
      </c>
      <c r="N14" s="95" t="str">
        <f>IF(VLOOKUP($A14,'FE - Flux 2 - UBL'!$A14:$R889,16,FALSE)=0,"",VLOOKUP($A14,'FE - Flux 2 - UBL'!$A14:$R889,16,FALSE))</f>
        <v> The identifier is defined by the Buyer (e.g. contact ID, department, office ID, project code) but is indicated by the Seller in the Invoice.</v>
      </c>
      <c r="O14" s="91" t="str">
        <f>IF(VLOOKUP($A14,'FE - Flux 2 - UBL'!$A14:$R889,17,FALSE)=0,"",VLOOKUP($A14,'FE - Flux 2 - UBL'!$A14:$R889,17,FALSE))</f>
        <v> G2.29</v>
      </c>
      <c r="P14" s="91" t="str">
        <f>IF(VLOOKUP($A14,'FE - Flux 2 - UBL'!$A14:$R889,18,FALSE)=0,"",VLOOKUP($A14,'FE - Flux 2 - UBL'!$A14:$R889,18,FALSE))</f>
        <v/>
      </c>
      <c r="Q14" s="91" t="str">
        <f>IF(VLOOKUP($A14,'FE - Flux 2 - UBL'!$A14:$S889,19,FALSE)=0,"",VLOOKUP($A14,'FE - Flux 2 - UBL'!$A14:$S889,19,FALSE))</f>
        <v/>
      </c>
      <c r="R14" s="91" t="s">
        <v>2171</v>
      </c>
      <c r="S14" s="95" t="str">
        <f>IF(VLOOKUP($A14,'FE - Flux 2 - CII'!$A14:$R454,17,FALSE)=0,"",VLOOKUP($A14,'FE - Flux 2 - CII'!$A14:$R454,18,FALSE))</f>
        <v/>
      </c>
    </row>
    <row r="15" spans="1:19" ht="29.25" customHeight="1">
      <c r="A15" s="89" t="s">
        <v>172</v>
      </c>
      <c r="B15" s="239" t="str">
        <f>VLOOKUP(A15,'FE - Flux 2 - UBL'!A15:D695,4,FALSE)</f>
        <v> 0..1</v>
      </c>
      <c r="C15" s="219" t="s">
        <v>173</v>
      </c>
      <c r="D15" s="204"/>
      <c r="E15" s="204"/>
      <c r="F15" s="204"/>
      <c r="G15" s="291" t="s">
        <v>1785</v>
      </c>
      <c r="H15" s="292"/>
      <c r="I15" s="93" t="str">
        <f>IF(VLOOKUP($A15,'FE - Flux 2 - UBL'!$A15:$R890,11,FALSE)=0,"",VLOOKUP($A15,'FE - Flux 2 - UBL'!$A15:$R890,11,FALSE))</f>
        <v> DOCUMENT REFERENCE</v>
      </c>
      <c r="J15" s="93">
        <f>IF(VLOOKUP($A15,'FE - Flux 2 - UBL'!$A15:$R890,12,FALSE)=0,"",VLOOKUP($A15,'FE - Flux 2 - UBL'!$A15:$R890,12,FALSE))</f>
        <v>50</v>
      </c>
      <c r="K15" s="91" t="str">
        <f>IF(VLOOKUP($A15,'FE - Flux 2 - UBL'!$A15:$R890,13,FALSE)=0,"",VLOOKUP($A15,'FE - Flux 2 - UBL'!$A15:$R890,13,FALSE))</f>
        <v/>
      </c>
      <c r="L15" s="159" t="str">
        <f>IF(VLOOKUP($A15,'FE - Flux 2 - UBL'!$A15:$R890,14,FALSE)=0,"",VLOOKUP($A15,'FE - Flux 2 - UBL'!$A15:$R890,14,FALSE))</f>
        <v/>
      </c>
      <c r="M15" s="95" t="str">
        <f>IF(VLOOKUP($A15,'FE - Flux 2 - UBL'!$A15:$R890,15,FALSE)=0,"",VLOOKUP($A15,'FE - Flux 2 - UBL'!$A15:$R890,15,FALSE))</f>
        <v> Identification of the project to which the invoice refers</v>
      </c>
      <c r="N15" s="95" t="str">
        <f>IF(VLOOKUP($A15,'FE - Flux 2 - UBL'!$A15:$R890,16,FALSE)=0,"",VLOOKUP($A15,'FE - Flux 2 - UBL'!$A15:$R890,16,FALSE))</f>
        <v/>
      </c>
      <c r="O15" s="91" t="str">
        <f>IF(VLOOKUP($A15,'FE - Flux 2 - UBL'!$A15:$R890,17,FALSE)=0,"",VLOOKUP($A15,'FE - Flux 2 - UBL'!$A15:$R890,17,FALSE))</f>
        <v/>
      </c>
      <c r="P15" s="91" t="str">
        <f>IF(VLOOKUP($A15,'FE - Flux 2 - UBL'!$A15:$R890,18,FALSE)=0,"",VLOOKUP($A15,'FE - Flux 2 - UBL'!$A15:$R890,18,FALSE))</f>
        <v/>
      </c>
      <c r="Q15" s="91" t="str">
        <f>IF(VLOOKUP($A15,'FE - Flux 2 - UBL'!$A15:$S890,19,FALSE)=0,"",VLOOKUP($A15,'FE - Flux 2 - UBL'!$A15:$S890,19,FALSE))</f>
        <v/>
      </c>
      <c r="R15" s="91" t="s">
        <v>2172</v>
      </c>
      <c r="S15" s="95" t="str">
        <f>IF(VLOOKUP($A15,'FE - Flux 2 - CII'!$A15:$R455,17,FALSE)=0,"",VLOOKUP($A15,'FE - Flux 2 - CII'!$A15:$R455,18,FALSE))</f>
        <v/>
      </c>
    </row>
    <row r="16" spans="1:19">
      <c r="A16" s="97" t="s">
        <v>183</v>
      </c>
      <c r="B16" s="91" t="str">
        <f>VLOOKUP(A16,'FE - Flux 2 - UBL'!A16:D696,4,FALSE)</f>
        <v> 1..1</v>
      </c>
      <c r="C16" s="64"/>
      <c r="D16" s="282" t="s">
        <v>184</v>
      </c>
      <c r="E16" s="283"/>
      <c r="F16" s="284"/>
      <c r="G16" s="291" t="s">
        <v>1786</v>
      </c>
      <c r="H16" s="292"/>
      <c r="I16" s="93" t="str">
        <f>IF(VLOOKUP($A16,'FE - Flux 2 - UBL'!$A16:$R891,11,FALSE)=0,"",VLOOKUP($A16,'FE - Flux 2 - UBL'!$A16:$R891,11,FALSE))</f>
        <v> TEXT</v>
      </c>
      <c r="J16" s="93">
        <f>IF(VLOOKUP($A16,'FE - Flux 2 - UBL'!$A16:$R891,12,FALSE)=0,"",VLOOKUP($A16,'FE - Flux 2 - UBL'!$A16:$R891,12,FALSE))</f>
        <v>10</v>
      </c>
      <c r="K16" s="91" t="str">
        <f>IF(VLOOKUP($A16,'FE - Flux 2 - UBL'!$A16:$R891,13,FALSE)=0,"",VLOOKUP($A16,'FE - Flux 2 - UBL'!$A16:$R891,13,FALSE))</f>
        <v/>
      </c>
      <c r="L16" s="159" t="str">
        <f>IF(VLOOKUP($A16,'FE - Flux 2 - UBL'!$A16:$R891,14,FALSE)=0,"",VLOOKUP($A16,'FE - Flux 2 - UBL'!$A16:$R891,14,FALSE))</f>
        <v/>
      </c>
      <c r="M16" s="95" t="str">
        <f>IF(VLOOKUP($A16,'FE - Flux 2 - UBL'!$A16:$R891,15,FALSE)=0,"",VLOOKUP($A16,'FE - Flux 2 - UBL'!$A16:$R891,15,FALSE))</f>
        <v/>
      </c>
      <c r="N16" s="95" t="str">
        <f>IF(VLOOKUP($A16,'FE - Flux 2 - UBL'!$A16:$R891,16,FALSE)=0,"",VLOOKUP($A16,'FE - Flux 2 - UBL'!$A16:$R891,16,FALSE))</f>
        <v/>
      </c>
      <c r="O16" s="91" t="str">
        <f>IF(VLOOKUP($A16,'FE - Flux 2 - UBL'!$A16:$R891,17,FALSE)=0,"",VLOOKUP($A16,'FE - Flux 2 - UBL'!$A16:$R891,17,FALSE))</f>
        <v> G1.03</v>
      </c>
      <c r="P16" s="91" t="str">
        <f>IF(VLOOKUP($A16,'FE - Flux 2 - UBL'!$A16:$R891,18,FALSE)=0,"",VLOOKUP($A16,'FE - Flux 2 - UBL'!$A16:$R891,18,FALSE))</f>
        <v/>
      </c>
      <c r="Q16" s="91" t="str">
        <f>IF(VLOOKUP($A16,'FE - Flux 2 - UBL'!$A16:$S891,19,FALSE)=0,"",VLOOKUP($A16,'FE - Flux 2 - UBL'!$A16:$S891,19,FALSE))</f>
        <v/>
      </c>
      <c r="R16" s="91" t="s">
        <v>2173</v>
      </c>
      <c r="S16" s="95" t="str">
        <f>IF(VLOOKUP($A16,'FE - Flux 2 - CII'!$A16:$R456,17,FALSE)=0,"",VLOOKUP($A16,'FE - Flux 2 - CII'!$A16:$R456,18,FALSE))</f>
        <v/>
      </c>
    </row>
    <row r="17" spans="1:19" ht="28">
      <c r="A17" s="89" t="s">
        <v>183</v>
      </c>
      <c r="B17" s="238" t="str">
        <f>VLOOKUP(A17,'FE - Flux 2 - UBL'!A17:D697,4,FALSE)</f>
        <v> 1..1</v>
      </c>
      <c r="C17" s="204" t="s">
        <v>184</v>
      </c>
      <c r="D17" s="204"/>
      <c r="E17" s="204"/>
      <c r="F17" s="204"/>
      <c r="G17" s="291" t="s">
        <v>1787</v>
      </c>
      <c r="H17" s="292"/>
      <c r="I17" s="93" t="str">
        <f>IF(VLOOKUP($A17,'FE - Flux 2 - UBL'!$A17:$R892,11,FALSE)=0,"",VLOOKUP($A17,'FE - Flux 2 - UBL'!$A17:$R892,11,FALSE))</f>
        <v> TEXT</v>
      </c>
      <c r="J17" s="93">
        <f>IF(VLOOKUP($A17,'FE - Flux 2 - UBL'!$A17:$R892,12,FALSE)=0,"",VLOOKUP($A17,'FE - Flux 2 - UBL'!$A17:$R892,12,FALSE))</f>
        <v>10</v>
      </c>
      <c r="K17" s="91" t="str">
        <f>IF(VLOOKUP($A17,'FE - Flux 2 - UBL'!$A17:$R892,13,FALSE)=0,"",VLOOKUP($A17,'FE - Flux 2 - UBL'!$A17:$R892,13,FALSE))</f>
        <v/>
      </c>
      <c r="L17" s="159" t="str">
        <f>IF(VLOOKUP($A17,'FE - Flux 2 - UBL'!$A17:$R892,14,FALSE)=0,"",VLOOKUP($A17,'FE - Flux 2 - UBL'!$A17:$R892,14,FALSE))</f>
        <v/>
      </c>
      <c r="M17" s="95" t="str">
        <f>IF(VLOOKUP($A17,'FE - Flux 2 - UBL'!$A17:$R892,15,FALSE)=0,"",VLOOKUP($A17,'FE - Flux 2 - UBL'!$A17:$R892,15,FALSE))</f>
        <v/>
      </c>
      <c r="N17" s="95" t="str">
        <f>IF(VLOOKUP($A17,'FE - Flux 2 - UBL'!$A17:$R892,16,FALSE)=0,"",VLOOKUP($A17,'FE - Flux 2 - UBL'!$A17:$R892,16,FALSE))</f>
        <v/>
      </c>
      <c r="O17" s="91" t="str">
        <f>IF(VLOOKUP($A17,'FE - Flux 2 - UBL'!$A17:$R892,17,FALSE)=0,"",VLOOKUP($A17,'FE - Flux 2 - UBL'!$A17:$R892,17,FALSE))</f>
        <v> G1.03</v>
      </c>
      <c r="P17" s="91" t="str">
        <f>IF(VLOOKUP($A17,'FE - Flux 2 - UBL'!$A17:$R892,18,FALSE)=0,"",VLOOKUP($A17,'FE - Flux 2 - UBL'!$A17:$R892,18,FALSE))</f>
        <v/>
      </c>
      <c r="Q17" s="91" t="str">
        <f>IF(VLOOKUP($A17,'FE - Flux 2 - UBL'!$A17:$S892,19,FALSE)=0,"",VLOOKUP($A17,'FE - Flux 2 - UBL'!$A17:$S892,19,FALSE))</f>
        <v/>
      </c>
      <c r="R17" s="91" t="s">
        <v>2174</v>
      </c>
      <c r="S17" s="95" t="str">
        <f>IF(VLOOKUP($A17,'FE - Flux 2 - CII'!$A17:$R457,17,FALSE)=0,"",VLOOKUP($A17,'FE - Flux 2 - CII'!$A17:$R457,18,FALSE))</f>
        <v/>
      </c>
    </row>
    <row r="18" spans="1:19" ht="28">
      <c r="A18" s="89" t="s">
        <v>187</v>
      </c>
      <c r="B18" s="238" t="str">
        <f>VLOOKUP(A18,'FE - Flux 2 - UBL'!A18:D698,4,FALSE)</f>
        <v> 0..1</v>
      </c>
      <c r="C18" s="204" t="s">
        <v>188</v>
      </c>
      <c r="D18" s="204"/>
      <c r="E18" s="204"/>
      <c r="F18" s="204"/>
      <c r="G18" s="291" t="s">
        <v>1788</v>
      </c>
      <c r="H18" s="292"/>
      <c r="I18" s="93" t="str">
        <f>IF(VLOOKUP($A18,'FE - Flux 2 - UBL'!$A18:$R893,11,FALSE)=0,"",VLOOKUP($A18,'FE - Flux 2 - UBL'!$A18:$R893,11,FALSE))</f>
        <v> DOCUMENT REFERENCE</v>
      </c>
      <c r="J18" s="93">
        <f>IF(VLOOKUP($A18,'FE - Flux 2 - UBL'!$A18:$R893,12,FALSE)=0,"",VLOOKUP($A18,'FE - Flux 2 - UBL'!$A18:$R893,12,FALSE))</f>
        <v>50</v>
      </c>
      <c r="K18" s="91" t="str">
        <f>IF(VLOOKUP($A18,'FE - Flux 2 - UBL'!$A18:$R893,13,FALSE)=0,"",VLOOKUP($A18,'FE - Flux 2 - UBL'!$A18:$R893,13,FALSE))</f>
        <v/>
      </c>
      <c r="L18" s="159" t="str">
        <f>IF(VLOOKUP($A18,'FE - Flux 2 - UBL'!$A18:$R893,14,FALSE)=0,"",VLOOKUP($A18,'FE - Flux 2 - UBL'!$A18:$R893,14,FALSE))</f>
        <v/>
      </c>
      <c r="M18" s="95" t="str">
        <f>IF(VLOOKUP($A18,'FE - Flux 2 - UBL'!$A18:$R893,15,FALSE)=0,"",VLOOKUP($A18,'FE - Flux 2 - UBL'!$A18:$R893,15,FALSE))</f>
        <v> Identifier of a referenced purchase order, generated by the Buyer.</v>
      </c>
      <c r="N18" s="95" t="str">
        <f>IF(VLOOKUP($A18,'FE - Flux 2 - UBL'!$A18:$R893,16,FALSE)=0,"",VLOOKUP($A18,'FE - Flux 2 - UBL'!$A18:$R893,16,FALSE))</f>
        <v/>
      </c>
      <c r="O18" s="91" t="str">
        <f>IF(VLOOKUP($A18,'FE - Flux 2 - UBL'!$A18:$R893,17,FALSE)=0,"",VLOOKUP($A18,'FE - Flux 2 - UBL'!$A18:$R893,17,FALSE))</f>
        <v> G3.01 (B2G) G3.04</v>
      </c>
      <c r="P18" s="91" t="str">
        <f>IF(VLOOKUP($A18,'FE - Flux 2 - UBL'!$A18:$R893,18,FALSE)=0,"",VLOOKUP($A18,'FE - Flux 2 - UBL'!$A18:$R893,18,FALSE))</f>
        <v/>
      </c>
      <c r="Q18" s="91" t="str">
        <f>IF(VLOOKUP($A18,'FE - Flux 2 - UBL'!$A18:$S893,19,FALSE)=0,"",VLOOKUP($A18,'FE - Flux 2 - UBL'!$A18:$S893,19,FALSE))</f>
        <v/>
      </c>
      <c r="R18" s="91" t="s">
        <v>2171</v>
      </c>
      <c r="S18" s="95" t="str">
        <f>IF(VLOOKUP($A18,'FE - Flux 2 - CII'!$A18:$R458,17,FALSE)=0,"",VLOOKUP($A18,'FE - Flux 2 - CII'!$A18:$R458,18,FALSE))</f>
        <v/>
      </c>
    </row>
    <row r="19" spans="1:19" ht="28">
      <c r="A19" s="89" t="s">
        <v>192</v>
      </c>
      <c r="B19" s="238" t="str">
        <f>VLOOKUP(A19,'FE - Flux 2 - UBL'!A19:D699,4,FALSE)</f>
        <v> 0..1</v>
      </c>
      <c r="C19" s="204" t="s">
        <v>193</v>
      </c>
      <c r="D19" s="204"/>
      <c r="E19" s="204"/>
      <c r="F19" s="204"/>
      <c r="G19" s="291" t="s">
        <v>1789</v>
      </c>
      <c r="H19" s="292"/>
      <c r="I19" s="93" t="str">
        <f>IF(VLOOKUP($A19,'FE - Flux 2 - UBL'!$A19:$R894,11,FALSE)=0,"",VLOOKUP($A19,'FE - Flux 2 - UBL'!$A19:$R894,11,FALSE))</f>
        <v> DOCUMENT REFERENCE</v>
      </c>
      <c r="J19" s="93">
        <f>IF(VLOOKUP($A19,'FE - Flux 2 - UBL'!$A19:$R894,12,FALSE)=0,"",VLOOKUP($A19,'FE - Flux 2 - UBL'!$A19:$R894,12,FALSE))</f>
        <v>50</v>
      </c>
      <c r="K19" s="91" t="str">
        <f>IF(VLOOKUP($A19,'FE - Flux 2 - UBL'!$A19:$R894,13,FALSE)=0,"",VLOOKUP($A19,'FE - Flux 2 - UBL'!$A19:$R894,13,FALSE))</f>
        <v/>
      </c>
      <c r="L19" s="159" t="str">
        <f>IF(VLOOKUP($A19,'FE - Flux 2 - UBL'!$A19:$R894,14,FALSE)=0,"",VLOOKUP($A19,'FE - Flux 2 - UBL'!$A19:$R894,14,FALSE))</f>
        <v/>
      </c>
      <c r="M19" s="95" t="str">
        <f>IF(VLOOKUP($A19,'FE - Flux 2 - UBL'!$A19:$R894,15,FALSE)=0,"",VLOOKUP($A19,'FE - Flux 2 - UBL'!$A19:$R894,15,FALSE))</f>
        <v> Identifier of a referenced purchase order, generated by the Seller.</v>
      </c>
      <c r="N19" s="95" t="str">
        <f>IF(VLOOKUP($A19,'FE - Flux 2 - UBL'!$A19:$R894,16,FALSE)=0,"",VLOOKUP($A19,'FE - Flux 2 - UBL'!$A19:$R894,16,FALSE))</f>
        <v/>
      </c>
      <c r="O19" s="91" t="str">
        <f>IF(VLOOKUP($A19,'FE - Flux 2 - UBL'!$A19:$R894,17,FALSE)=0,"",VLOOKUP($A19,'FE - Flux 2 - UBL'!$A19:$R894,17,FALSE))</f>
        <v/>
      </c>
      <c r="P19" s="91" t="str">
        <f>IF(VLOOKUP($A19,'FE - Flux 2 - UBL'!$A19:$R894,18,FALSE)=0,"",VLOOKUP($A19,'FE - Flux 2 - UBL'!$A19:$R894,18,FALSE))</f>
        <v/>
      </c>
      <c r="Q19" s="91" t="str">
        <f>IF(VLOOKUP($A19,'FE - Flux 2 - UBL'!$A19:$S894,19,FALSE)=0,"",VLOOKUP($A19,'FE - Flux 2 - UBL'!$A19:$S894,19,FALSE))</f>
        <v/>
      </c>
      <c r="R19" s="91" t="s">
        <v>2172</v>
      </c>
      <c r="S19" s="95" t="str">
        <f>IF(VLOOKUP($A19,'FE - Flux 2 - CII'!$A19:$R459,17,FALSE)=0,"",VLOOKUP($A19,'FE - Flux 2 - CII'!$A19:$R459,18,FALSE))</f>
        <v/>
      </c>
    </row>
    <row r="20" spans="1:19" ht="30.75" customHeight="1">
      <c r="A20" s="89" t="s">
        <v>196</v>
      </c>
      <c r="B20" s="238" t="str">
        <f>VLOOKUP(A20,'FE - Flux 2 - UBL'!A20:D700,4,FALSE)</f>
        <v>0..1</v>
      </c>
      <c r="C20" s="204" t="s">
        <v>197</v>
      </c>
      <c r="D20" s="204"/>
      <c r="E20" s="204"/>
      <c r="F20" s="204"/>
      <c r="G20" s="291" t="s">
        <v>1790</v>
      </c>
      <c r="H20" s="292"/>
      <c r="I20" s="93" t="str">
        <f>IF(VLOOKUP($A20,'FE - Flux 2 - UBL'!$A20:$R895,11,FALSE)=0,"",VLOOKUP($A20,'FE - Flux 2 - UBL'!$A20:$R895,11,FALSE))</f>
        <v> DOCUMENT REFERENCE</v>
      </c>
      <c r="J20" s="93">
        <f>IF(VLOOKUP($A20,'FE - Flux 2 - UBL'!$A20:$R895,12,FALSE)=0,"",VLOOKUP($A20,'FE - Flux 2 - UBL'!$A20:$R895,12,FALSE))</f>
        <v>50</v>
      </c>
      <c r="K20" s="91" t="str">
        <f>IF(VLOOKUP($A20,'FE - Flux 2 - UBL'!$A20:$R895,13,FALSE)=0,"",VLOOKUP($A20,'FE - Flux 2 - UBL'!$A20:$R895,13,FALSE))</f>
        <v/>
      </c>
      <c r="L20" s="159" t="str">
        <f>IF(VLOOKUP($A20,'FE - Flux 2 - UBL'!$A20:$R895,14,FALSE)=0,"",VLOOKUP($A20,'FE - Flux 2 - UBL'!$A20:$R895,14,FALSE))</f>
        <v/>
      </c>
      <c r="M20" s="95" t="str">
        <f>IF(VLOOKUP($A20,'FE - Flux 2 - UBL'!$A20:$R895,15,FALSE)=0,"",VLOOKUP($A20,'FE - Flux 2 - UBL'!$A20:$R895,15,FALSE))</f>
        <v> Identifier of a referenced receipt notice.</v>
      </c>
      <c r="N20" s="95" t="str">
        <f>IF(VLOOKUP($A20,'FE - Flux 2 - UBL'!$A20:$R895,16,FALSE)=0,"",VLOOKUP($A20,'FE - Flux 2 - UBL'!$A20:$R895,16,FALSE))</f>
        <v/>
      </c>
      <c r="O20" s="91" t="str">
        <f>IF(VLOOKUP($A20,'FE - Flux 2 - UBL'!$A20:$R895,17,FALSE)=0,"",VLOOKUP($A20,'FE - Flux 2 - UBL'!$A20:$R895,17,FALSE))</f>
        <v/>
      </c>
      <c r="P20" s="91" t="str">
        <f>IF(VLOOKUP($A20,'FE - Flux 2 - UBL'!$A20:$R895,18,FALSE)=0,"",VLOOKUP($A20,'FE - Flux 2 - UBL'!$A20:$R895,18,FALSE))</f>
        <v/>
      </c>
      <c r="Q20" s="91" t="str">
        <f>IF(VLOOKUP($A20,'FE - Flux 2 - UBL'!$A20:$S895,19,FALSE)=0,"",VLOOKUP($A20,'FE - Flux 2 - UBL'!$A20:$S895,19,FALSE))</f>
        <v/>
      </c>
      <c r="R20" s="91" t="s">
        <v>2172</v>
      </c>
      <c r="S20" s="95" t="str">
        <f>IF(VLOOKUP($A20,'FE - Flux 2 - CII'!$A20:$R460,17,FALSE)=0,"",VLOOKUP($A20,'FE - Flux 2 - CII'!$A20:$R460,18,FALSE))</f>
        <v/>
      </c>
    </row>
    <row r="21" spans="1:19" ht="31.5" customHeight="1">
      <c r="A21" s="89" t="s">
        <v>200</v>
      </c>
      <c r="B21" s="238" t="str">
        <f>VLOOKUP(A21,'FE - Flux 2 - UBL'!A21:D701,4,FALSE)</f>
        <v> 0..1</v>
      </c>
      <c r="C21" s="204" t="s">
        <v>201</v>
      </c>
      <c r="D21" s="204"/>
      <c r="E21" s="204"/>
      <c r="F21" s="204"/>
      <c r="G21" s="291" t="s">
        <v>1791</v>
      </c>
      <c r="H21" s="292"/>
      <c r="I21" s="93" t="str">
        <f>IF(VLOOKUP($A21,'FE - Flux 2 - UBL'!$A21:$R896,11,FALSE)=0,"",VLOOKUP($A21,'FE - Flux 2 - UBL'!$A21:$R896,11,FALSE))</f>
        <v> DOCUMENT REFERENCE</v>
      </c>
      <c r="J21" s="93">
        <f>IF(VLOOKUP($A21,'FE - Flux 2 - UBL'!$A21:$R896,12,FALSE)=0,"",VLOOKUP($A21,'FE - Flux 2 - UBL'!$A21:$R896,12,FALSE))</f>
        <v>50</v>
      </c>
      <c r="K21" s="91" t="str">
        <f>IF(VLOOKUP($A21,'FE - Flux 2 - UBL'!$A21:$R896,13,FALSE)=0,"",VLOOKUP($A21,'FE - Flux 2 - UBL'!$A21:$R896,13,FALSE))</f>
        <v/>
      </c>
      <c r="L21" s="159" t="str">
        <f>IF(VLOOKUP($A21,'FE - Flux 2 - UBL'!$A21:$R896,14,FALSE)=0,"",VLOOKUP($A21,'FE - Flux 2 - UBL'!$A21:$R896,14,FALSE))</f>
        <v/>
      </c>
      <c r="M21" s="95" t="str">
        <f>IF(VLOOKUP($A21,'FE - Flux 2 - UBL'!$A21:$R896,15,FALSE)=0,"",VLOOKUP($A21,'FE - Flux 2 - UBL'!$A21:$R896,15,FALSE))</f>
        <v> Identifier of a referenced shipping notice.</v>
      </c>
      <c r="N21" s="95" t="str">
        <f>IF(VLOOKUP($A21,'FE - Flux 2 - UBL'!$A21:$R896,16,FALSE)=0,"",VLOOKUP($A21,'FE - Flux 2 - UBL'!$A21:$R896,16,FALSE))</f>
        <v/>
      </c>
      <c r="O21" s="91" t="str">
        <f>IF(VLOOKUP($A21,'FE - Flux 2 - UBL'!$A21:$R896,17,FALSE)=0,"",VLOOKUP($A21,'FE - Flux 2 - UBL'!$A21:$R896,17,FALSE))</f>
        <v/>
      </c>
      <c r="P21" s="91" t="str">
        <f>IF(VLOOKUP($A21,'FE - Flux 2 - UBL'!$A21:$R896,18,FALSE)=0,"",VLOOKUP($A21,'FE - Flux 2 - UBL'!$A21:$R896,18,FALSE))</f>
        <v/>
      </c>
      <c r="Q21" s="91" t="str">
        <f>IF(VLOOKUP($A21,'FE - Flux 2 - UBL'!$A21:$S896,19,FALSE)=0,"",VLOOKUP($A21,'FE - Flux 2 - UBL'!$A21:$S896,19,FALSE))</f>
        <v/>
      </c>
      <c r="R21" s="91" t="s">
        <v>2173</v>
      </c>
      <c r="S21" s="95" t="str">
        <f>IF(VLOOKUP($A21,'FE - Flux 2 - CII'!$A21:$R461,17,FALSE)=0,"",VLOOKUP($A21,'FE - Flux 2 - CII'!$A21:$R461,18,FALSE))</f>
        <v/>
      </c>
    </row>
    <row r="22" spans="1:19" ht="28">
      <c r="A22" s="89" t="s">
        <v>204</v>
      </c>
      <c r="B22" s="238" t="str">
        <f>VLOOKUP(A22,'FE - Flux 2 - UBL'!A22:D702,4,FALSE)</f>
        <v> 0..1</v>
      </c>
      <c r="C22" s="204" t="s">
        <v>205</v>
      </c>
      <c r="D22" s="204"/>
      <c r="E22" s="204"/>
      <c r="F22" s="204"/>
      <c r="G22" s="291" t="s">
        <v>1792</v>
      </c>
      <c r="H22" s="292"/>
      <c r="I22" s="93" t="str">
        <f>IF(VLOOKUP($A22,'FE - Flux 2 - UBL'!$A22:$R897,11,FALSE)=0,"",VLOOKUP($A22,'FE - Flux 2 - UBL'!$A22:$R897,11,FALSE))</f>
        <v> DOCUMENT REFERENCE</v>
      </c>
      <c r="J22" s="93">
        <f>IF(VLOOKUP($A22,'FE - Flux 2 - UBL'!$A22:$R897,12,FALSE)=0,"",VLOOKUP($A22,'FE - Flux 2 - UBL'!$A22:$R897,12,FALSE))</f>
        <v>50</v>
      </c>
      <c r="K22" s="91" t="str">
        <f>IF(VLOOKUP($A22,'FE - Flux 2 - UBL'!$A22:$R897,13,FALSE)=0,"",VLOOKUP($A22,'FE - Flux 2 - UBL'!$A22:$R897,13,FALSE))</f>
        <v/>
      </c>
      <c r="L22" s="159" t="str">
        <f>IF(VLOOKUP($A22,'FE - Flux 2 - UBL'!$A22:$R897,14,FALSE)=0,"",VLOOKUP($A22,'FE - Flux 2 - UBL'!$A22:$R897,14,FALSE))</f>
        <v/>
      </c>
      <c r="M22" s="95" t="str">
        <f>IF(VLOOKUP($A22,'FE - Flux 2 - UBL'!$A22:$R897,15,FALSE)=0,"",VLOOKUP($A22,'FE - Flux 2 - UBL'!$A22:$R897,15,FALSE))</f>
        <v> Identifier of a call for tenders or a lot</v>
      </c>
      <c r="N22" s="95" t="str">
        <f>IF(VLOOKUP($A22,'FE - Flux 2 - UBL'!$A22:$R897,16,FALSE)=0,"",VLOOKUP($A22,'FE - Flux 2 - UBL'!$A22:$R897,16,FALSE))</f>
        <v> In some countries, a reference to the tender that resulted in the contract must be provided.</v>
      </c>
      <c r="O22" s="91" t="str">
        <f>IF(VLOOKUP($A22,'FE - Flux 2 - UBL'!$A22:$R897,17,FALSE)=0,"",VLOOKUP($A22,'FE - Flux 2 - UBL'!$A22:$R897,17,FALSE))</f>
        <v/>
      </c>
      <c r="P22" s="91" t="str">
        <f>IF(VLOOKUP($A22,'FE - Flux 2 - UBL'!$A22:$R897,18,FALSE)=0,"",VLOOKUP($A22,'FE - Flux 2 - UBL'!$A22:$R897,18,FALSE))</f>
        <v/>
      </c>
      <c r="Q22" s="91" t="str">
        <f>IF(VLOOKUP($A22,'FE - Flux 2 - UBL'!$A22:$S897,19,FALSE)=0,"",VLOOKUP($A22,'FE - Flux 2 - UBL'!$A22:$S897,19,FALSE))</f>
        <v/>
      </c>
      <c r="R22" s="91" t="s">
        <v>2172</v>
      </c>
      <c r="S22" s="95" t="str">
        <f>IF(VLOOKUP($A22,'FE - Flux 2 - CII'!$A22:$R462,17,FALSE)=0,"",VLOOKUP($A22,'FE - Flux 2 - CII'!$A22:$R462,18,FALSE))</f>
        <v/>
      </c>
    </row>
    <row r="23" spans="1:19" ht="28">
      <c r="A23" s="89" t="s">
        <v>209</v>
      </c>
      <c r="B23" s="238" t="str">
        <f>VLOOKUP(A23,'FE - Flux 2 - UBL'!A23:D703,4,FALSE)</f>
        <v> 0..1</v>
      </c>
      <c r="C23" s="23" t="s">
        <v>210</v>
      </c>
      <c r="D23" s="204"/>
      <c r="E23" s="204"/>
      <c r="F23" s="204"/>
      <c r="G23" s="291" t="s">
        <v>1792</v>
      </c>
      <c r="H23" s="292"/>
      <c r="I23" s="93" t="str">
        <f>IF(VLOOKUP($A23,'FE - Flux 2 - UBL'!$A23:$R898,11,FALSE)=0,"",VLOOKUP($A23,'FE - Flux 2 - UBL'!$A23:$R898,11,FALSE))</f>
        <v> IDENTIFIER</v>
      </c>
      <c r="J23" s="93">
        <f>IF(VLOOKUP($A23,'FE - Flux 2 - UBL'!$A23:$R898,12,FALSE)=0,"",VLOOKUP($A23,'FE - Flux 2 - UBL'!$A23:$R898,12,FALSE))</f>
        <v>100</v>
      </c>
      <c r="K23" s="91" t="str">
        <f>IF(VLOOKUP($A23,'FE - Flux 2 - UBL'!$A23:$R898,13,FALSE)=0,"",VLOOKUP($A23,'FE - Flux 2 - UBL'!$A23:$R898,13,FALSE))</f>
        <v/>
      </c>
      <c r="L23" s="159" t="str">
        <f>IF(VLOOKUP($A23,'FE - Flux 2 - UBL'!$A23:$R898,14,FALSE)=0,"",VLOOKUP($A23,'FE - Flux 2 - UBL'!$A23:$R898,14,FALSE))</f>
        <v/>
      </c>
      <c r="M23" s="95" t="str">
        <f>IF(VLOOKUP($A23,'FE - Flux 2 - UBL'!$A23:$R898,15,FALSE)=0,"",VLOOKUP($A23,'FE - Flux 2 - UBL'!$A23:$R898,15,FALSE))</f>
        <v> Identifier of an object on which the invoiced item or data is based and which is indicated by the Seller.</v>
      </c>
      <c r="N23" s="95" t="str">
        <f>IF(VLOOKUP($A23,'FE - Flux 2 - UBL'!$A23:$R898,16,FALSE)=0,"",VLOOKUP($A23,'FE - Flux 2 - UBL'!$A23:$R898,16,FALSE))</f>
        <v> This may be a subscription number, telephone number, meter, etc., as appropriate.</v>
      </c>
      <c r="O23" s="91" t="str">
        <f>IF(VLOOKUP($A23,'FE - Flux 2 - UBL'!$A23:$R898,17,FALSE)=0,"",VLOOKUP($A23,'FE - Flux 2 - UBL'!$A23:$R898,17,FALSE))</f>
        <v/>
      </c>
      <c r="P23" s="91" t="str">
        <f>IF(VLOOKUP($A23,'FE - Flux 2 - UBL'!$A23:$R898,18,FALSE)=0,"",VLOOKUP($A23,'FE - Flux 2 - UBL'!$A23:$R898,18,FALSE))</f>
        <v/>
      </c>
      <c r="Q23" s="91" t="str">
        <f>IF(VLOOKUP($A23,'FE - Flux 2 - UBL'!$A23:$S898,19,FALSE)=0,"",VLOOKUP($A23,'FE - Flux 2 - UBL'!$A23:$S898,19,FALSE))</f>
        <v/>
      </c>
      <c r="R23" s="91" t="s">
        <v>2172</v>
      </c>
      <c r="S23" s="95" t="str">
        <f>IF(VLOOKUP($A23,'FE - Flux 2 - CII'!$A23:$R463,17,FALSE)=0,"",VLOOKUP($A23,'FE - Flux 2 - CII'!$A23:$R463,18,FALSE))</f>
        <v/>
      </c>
    </row>
    <row r="24" spans="1:19" ht="28">
      <c r="A24" s="89" t="s">
        <v>214</v>
      </c>
      <c r="B24" s="238" t="str">
        <f>VLOOKUP(A24,'FE - Flux 2 - UBL'!A24:D704,4,FALSE)</f>
        <v> 1..1</v>
      </c>
      <c r="C24" s="24"/>
      <c r="D24" s="282" t="s">
        <v>215</v>
      </c>
      <c r="E24" s="283"/>
      <c r="F24" s="283"/>
      <c r="G24" s="291" t="s">
        <v>1793</v>
      </c>
      <c r="H24" s="292"/>
      <c r="I24" s="93" t="str">
        <f>IF(VLOOKUP($A24,'FE - Flux 2 - UBL'!$A24:$R899,11,FALSE)=0,"",VLOOKUP($A24,'FE - Flux 2 - UBL'!$A24:$R899,11,FALSE))</f>
        <v> IDENTIFIER</v>
      </c>
      <c r="J24" s="93">
        <f>IF(VLOOKUP($A24,'FE - Flux 2 - UBL'!$A24:$R899,12,FALSE)=0,"",VLOOKUP($A24,'FE - Flux 2 - UBL'!$A24:$R899,12,FALSE))</f>
        <v>3</v>
      </c>
      <c r="K24" s="91" t="str">
        <f>IF(VLOOKUP($A24,'FE - Flux 2 - UBL'!$A24:$R899,13,FALSE)=0,"",VLOOKUP($A24,'FE - Flux 2 - UBL'!$A24:$R899,13,FALSE))</f>
        <v> UNTDID 1153</v>
      </c>
      <c r="L24" s="159" t="str">
        <f>IF(VLOOKUP($A24,'FE - Flux 2 - UBL'!$A24:$R899,14,FALSE)=0,"",VLOOKUP($A24,'FE - Flux 2 - UBL'!$A24:$R899,14,FALSE))</f>
        <v/>
      </c>
      <c r="M24" s="95" t="str">
        <f>IF(VLOOKUP($A24,'FE - Flux 2 - UBL'!$A24:$R899,15,FALSE)=0,"",VLOOKUP($A24,'FE - Flux 2 - UBL'!$A24:$R899,15,FALSE))</f>
        <v>Identifier of an object on which the invoiced item or data is based and which is indicated by the Seller.</v>
      </c>
      <c r="N24" s="95" t="str">
        <f>IF(VLOOKUP($A24,'FE - Flux 2 - UBL'!$A24:$R899,16,FALSE)=0,"",VLOOKUP($A24,'FE - Flux 2 - UBL'!$A24:$R899,16,FALSE))</f>
        <v> This may be a subscription number, telephone number, meter, etc., as appropriate.</v>
      </c>
      <c r="O24" s="91" t="str">
        <f>IF(VLOOKUP($A24,'FE - Flux 2 - UBL'!$A24:$R899,17,FALSE)=0,"",VLOOKUP($A24,'FE - Flux 2 - UBL'!$A24:$R899,17,FALSE))</f>
        <v/>
      </c>
      <c r="P24" s="91" t="str">
        <f>IF(VLOOKUP($A24,'FE - Flux 2 - UBL'!$A24:$R899,18,FALSE)=0,"",VLOOKUP($A24,'FE - Flux 2 - UBL'!$A24:$R899,18,FALSE))</f>
        <v/>
      </c>
      <c r="Q24" s="91" t="str">
        <f>IF(VLOOKUP($A24,'FE - Flux 2 - UBL'!$A24:$S899,19,FALSE)=0,"",VLOOKUP($A24,'FE - Flux 2 - UBL'!$A24:$S899,19,FALSE))</f>
        <v/>
      </c>
      <c r="R24" s="91" t="s">
        <v>2172</v>
      </c>
      <c r="S24" s="95" t="str">
        <f>IF(VLOOKUP($A24,'FE - Flux 2 - CII'!$A24:$R464,17,FALSE)=0,"",VLOOKUP($A24,'FE - Flux 2 - CII'!$A24:$R464,18,FALSE))</f>
        <v/>
      </c>
    </row>
    <row r="25" spans="1:19" ht="28">
      <c r="A25" s="89" t="s">
        <v>218</v>
      </c>
      <c r="B25" s="238" t="str">
        <f>VLOOKUP(A25,'FE - Flux 2 - UBL'!A25:D705,4,FALSE)</f>
        <v> 0..1</v>
      </c>
      <c r="C25" s="25" t="s">
        <v>219</v>
      </c>
      <c r="D25" s="204"/>
      <c r="E25" s="204"/>
      <c r="F25" s="204"/>
      <c r="G25" s="291" t="s">
        <v>1794</v>
      </c>
      <c r="H25" s="292"/>
      <c r="I25" s="93" t="str">
        <f>IF(VLOOKUP($A25,'FE - Flux 2 - UBL'!$A25:$R900,11,FALSE)=0,"",VLOOKUP($A25,'FE - Flux 2 - UBL'!$A25:$R900,11,FALSE))</f>
        <v> TEXT</v>
      </c>
      <c r="J25" s="93">
        <f>IF(VLOOKUP($A25,'FE - Flux 2 - UBL'!$A25:$R900,12,FALSE)=0,"",VLOOKUP($A25,'FE - Flux 2 - UBL'!$A25:$R900,12,FALSE))</f>
        <v>100</v>
      </c>
      <c r="K25" s="91" t="str">
        <f>IF(VLOOKUP($A25,'FE - Flux 2 - UBL'!$A25:$R900,13,FALSE)=0,"",VLOOKUP($A25,'FE - Flux 2 - UBL'!$A25:$R900,13,FALSE))</f>
        <v/>
      </c>
      <c r="L25" s="159" t="str">
        <f>IF(VLOOKUP($A25,'FE - Flux 2 - UBL'!$A25:$R900,14,FALSE)=0,"",VLOOKUP($A25,'FE - Flux 2 - UBL'!$A25:$R900,14,FALSE))</f>
        <v/>
      </c>
      <c r="M25" s="95" t="str">
        <f>IF(VLOOKUP($A25,'FE - Flux 2 - UBL'!$A25:$R900,15,FALSE)=0,"",VLOOKUP($A25,'FE - Flux 2 - UBL'!$A25:$R900,15,FALSE))</f>
        <v> Text value specifying where to post the relevant data in the Buyer's accounting accounts.</v>
      </c>
      <c r="N25" s="95" t="str">
        <f>IF(VLOOKUP($A25,'FE - Flux 2 - UBL'!$A25:$R900,16,FALSE)=0,"",VLOOKUP($A25,'FE - Flux 2 - UBL'!$A25:$R900,16,FALSE))</f>
        <v/>
      </c>
      <c r="O25" s="91" t="str">
        <f>IF(VLOOKUP($A25,'FE - Flux 2 - UBL'!$A25:$R900,17,FALSE)=0,"",VLOOKUP($A25,'FE - Flux 2 - UBL'!$A25:$R900,17,FALSE))</f>
        <v/>
      </c>
      <c r="P25" s="91" t="str">
        <f>IF(VLOOKUP($A25,'FE - Flux 2 - UBL'!$A25:$R900,18,FALSE)=0,"",VLOOKUP($A25,'FE - Flux 2 - UBL'!$A25:$R900,18,FALSE))</f>
        <v/>
      </c>
      <c r="Q25" s="91" t="str">
        <f>IF(VLOOKUP($A25,'FE - Flux 2 - UBL'!$A25:$S900,19,FALSE)=0,"",VLOOKUP($A25,'FE - Flux 2 - UBL'!$A25:$S900,19,FALSE))</f>
        <v/>
      </c>
      <c r="R25" s="91" t="s">
        <v>2173</v>
      </c>
      <c r="S25" s="95" t="str">
        <f>IF(VLOOKUP($A25,'FE - Flux 2 - CII'!$A25:$R465,17,FALSE)=0,"",VLOOKUP($A25,'FE - Flux 2 - CII'!$A25:$R465,18,FALSE))</f>
        <v/>
      </c>
    </row>
    <row r="26" spans="1:19" ht="33.75" customHeight="1">
      <c r="A26" s="89" t="s">
        <v>222</v>
      </c>
      <c r="B26" s="238" t="str">
        <f>VLOOKUP(A26,'FE - Flux 2 - UBL'!A26:D706,4,FALSE)</f>
        <v> 0..1</v>
      </c>
      <c r="C26" s="204" t="s">
        <v>223</v>
      </c>
      <c r="D26" s="204"/>
      <c r="E26" s="204"/>
      <c r="F26" s="204"/>
      <c r="G26" s="291" t="s">
        <v>1795</v>
      </c>
      <c r="H26" s="292"/>
      <c r="I26" s="93" t="str">
        <f>IF(VLOOKUP($A26,'FE - Flux 2 - UBL'!$A26:$R901,11,FALSE)=0,"",VLOOKUP($A26,'FE - Flux 2 - UBL'!$A26:$R901,11,FALSE))</f>
        <v> TEXT</v>
      </c>
      <c r="J26" s="93">
        <f>IF(VLOOKUP($A26,'FE - Flux 2 - UBL'!$A26:$R901,12,FALSE)=0,"",VLOOKUP($A26,'FE - Flux 2 - UBL'!$A26:$R901,12,FALSE))</f>
        <v>1024</v>
      </c>
      <c r="K26" s="91" t="str">
        <f>IF(VLOOKUP($A26,'FE - Flux 2 - UBL'!$A26:$R901,13,FALSE)=0,"",VLOOKUP($A26,'FE - Flux 2 - UBL'!$A26:$R901,13,FALSE))</f>
        <v/>
      </c>
      <c r="L26" s="159" t="str">
        <f>IF(VLOOKUP($A26,'FE - Flux 2 - UBL'!$A26:$R901,14,FALSE)=0,"",VLOOKUP($A26,'FE - Flux 2 - UBL'!$A26:$R901,14,FALSE))</f>
        <v/>
      </c>
      <c r="M26" s="95" t="str">
        <f>IF(VLOOKUP($A26,'FE - Flux 2 - UBL'!$A26:$R901,15,FALSE)=0,"",VLOOKUP($A26,'FE - Flux 2 - UBL'!$A26:$R901,15,FALSE))</f>
        <v> Textual description of the payment terms applicable to the amount to be paid (including description of any penalties).</v>
      </c>
      <c r="N26" s="95" t="str">
        <f>IF(VLOOKUP($A26,'FE - Flux 2 - UBL'!$A26:$R901,16,FALSE)=0,"",VLOOKUP($A26,'FE - Flux 2 - UBL'!$A26:$R901,16,FALSE))</f>
        <v> This element can contain several lines and several terms.</v>
      </c>
      <c r="O26" s="91" t="str">
        <f>IF(VLOOKUP($A26,'FE - Flux 2 - UBL'!$A26:$R901,17,FALSE)=0,"",VLOOKUP($A26,'FE - Flux 2 - UBL'!$A26:$R901,17,FALSE))</f>
        <v/>
      </c>
      <c r="P26" s="91" t="str">
        <f>IF(VLOOKUP($A26,'FE - Flux 2 - UBL'!$A26:$R901,18,FALSE)=0,"",VLOOKUP($A26,'FE - Flux 2 - UBL'!$A26:$R901,18,FALSE))</f>
        <v/>
      </c>
      <c r="Q26" s="91" t="str">
        <f>IF(VLOOKUP($A26,'FE - Flux 2 - UBL'!$A26:$S901,19,FALSE)=0,"",VLOOKUP($A26,'FE - Flux 2 - UBL'!$A26:$S901,19,FALSE))</f>
        <v> BR-CO-25</v>
      </c>
      <c r="R26" s="91" t="s">
        <v>2172</v>
      </c>
      <c r="S26" s="95" t="str">
        <f>IF(VLOOKUP($A26,'FE - Flux 2 - CII'!$A26:$R466,17,FALSE)=0,"",VLOOKUP($A26,'FE - Flux 2 - CII'!$A26:$R466,18,FALSE))</f>
        <v/>
      </c>
    </row>
    <row r="27" spans="1:19" ht="42">
      <c r="A27" s="89" t="s">
        <v>227</v>
      </c>
      <c r="B27" s="238" t="str">
        <f>VLOOKUP(A27,'FE - Flux 2 - UBL'!A27:D707,4,FALSE)</f>
        <v> 0..n</v>
      </c>
      <c r="C27" s="23" t="s">
        <v>229</v>
      </c>
      <c r="D27" s="204"/>
      <c r="E27" s="204"/>
      <c r="F27" s="204"/>
      <c r="G27" s="314" t="s">
        <v>1796</v>
      </c>
      <c r="H27" s="315"/>
      <c r="I27" s="93" t="str">
        <f>IF(VLOOKUP($A27,'FE - Flux 2 - UBL'!$A27:$R902,11,FALSE)=0,"",VLOOKUP($A27,'FE - Flux 2 - UBL'!$A27:$R902,11,FALSE))</f>
        <v/>
      </c>
      <c r="J27" s="93" t="str">
        <f>IF(VLOOKUP($A27,'FE - Flux 2 - UBL'!$A27:$R902,12,FALSE)=0,"",VLOOKUP($A27,'FE - Flux 2 - UBL'!$A27:$R902,12,FALSE))</f>
        <v/>
      </c>
      <c r="K27" s="91" t="str">
        <f>IF(VLOOKUP($A27,'FE - Flux 2 - UBL'!$A27:$R902,13,FALSE)=0,"",VLOOKUP($A27,'FE - Flux 2 - UBL'!$A27:$R902,13,FALSE))</f>
        <v/>
      </c>
      <c r="L27" s="159" t="str">
        <f>IF(VLOOKUP($A27,'FE - Flux 2 - UBL'!$A27:$R902,14,FALSE)=0,"",VLOOKUP($A27,'FE - Flux 2 - UBL'!$A27:$R902,14,FALSE))</f>
        <v/>
      </c>
      <c r="M27" s="95" t="str">
        <f>IF(VLOOKUP($A27,'FE - Flux 2 - UBL'!$A27:$R902,15,FALSE)=0,"",VLOOKUP($A27,'FE - Flux 2 - UBL'!$A27:$R902,15,FALSE))</f>
        <v> A group of business terms providing relevant text notes in the invoice, associated with an indicator specifying the subject of the note.</v>
      </c>
      <c r="N27" s="95" t="str">
        <f>IF(VLOOKUP($A27,'FE - Flux 2 - UBL'!$A27:$R902,16,FALSE)=0,"",VLOOKUP($A27,'FE - Flux 2 - UBL'!$A27:$R902,16,FALSE))</f>
        <v/>
      </c>
      <c r="O27" s="91" t="str">
        <f>IF(VLOOKUP($A27,'FE - Flux 2 - UBL'!$A27:$R902,17,FALSE)=0,"",VLOOKUP($A27,'FE - Flux 2 - UBL'!$A27:$R902,17,FALSE))</f>
        <v> G6.11</v>
      </c>
      <c r="P27" s="91" t="str">
        <f>IF(VLOOKUP($A27,'FE - Flux 2 - UBL'!$A27:$R902,18,FALSE)=0,"",VLOOKUP($A27,'FE - Flux 2 - UBL'!$A27:$R902,18,FALSE))</f>
        <v/>
      </c>
      <c r="Q27" s="91" t="str">
        <f>IF(VLOOKUP($A27,'FE - Flux 2 - UBL'!$A27:$S902,19,FALSE)=0,"",VLOOKUP($A27,'FE - Flux 2 - UBL'!$A27:$S902,19,FALSE))</f>
        <v/>
      </c>
      <c r="R27" s="93" t="s">
        <v>2173</v>
      </c>
      <c r="S27" s="95" t="str">
        <f>IF(VLOOKUP($A27,'FE - Flux 2 - CII'!$A27:$R467,17,FALSE)=0,"",VLOOKUP($A27,'FE - Flux 2 - CII'!$A27:$R467,18,FALSE))</f>
        <v/>
      </c>
    </row>
    <row r="28" spans="1:19" ht="28">
      <c r="A28" s="97" t="s">
        <v>233</v>
      </c>
      <c r="B28" s="238" t="str">
        <f>VLOOKUP(A28,'FE - Flux 2 - UBL'!A28:D708,4,FALSE)</f>
        <v> 0..1</v>
      </c>
      <c r="C28" s="43"/>
      <c r="D28" s="99" t="s">
        <v>234</v>
      </c>
      <c r="E28" s="99"/>
      <c r="F28" s="133"/>
      <c r="G28" s="314" t="s">
        <v>1797</v>
      </c>
      <c r="H28" s="315"/>
      <c r="I28" s="93" t="str">
        <f>IF(VLOOKUP($A28,'FE - Flux 2 - UBL'!$A28:$R903,11,FALSE)=0,"",VLOOKUP($A28,'FE - Flux 2 - UBL'!$A28:$R903,11,FALSE))</f>
        <v> CODED</v>
      </c>
      <c r="J28" s="93">
        <f>IF(VLOOKUP($A28,'FE - Flux 2 - UBL'!$A28:$R903,12,FALSE)=0,"",VLOOKUP($A28,'FE - Flux 2 - UBL'!$A28:$R903,12,FALSE))</f>
        <v>3</v>
      </c>
      <c r="K28" s="91" t="str">
        <f>IF(VLOOKUP($A28,'FE - Flux 2 - UBL'!$A28:$R903,13,FALSE)=0,"",VLOOKUP($A28,'FE - Flux 2 - UBL'!$A28:$R903,13,FALSE))</f>
        <v>UNTDID 4451</v>
      </c>
      <c r="L28" s="159" t="str">
        <f>IF(VLOOKUP($A28,'FE - Flux 2 - UBL'!$A28:$R903,14,FALSE)=0,"",VLOOKUP($A28,'FE - Flux 2 - UBL'!$A28:$R903,14,FALSE))</f>
        <v/>
      </c>
      <c r="M28" s="95" t="str">
        <f>IF(VLOOKUP($A28,'FE - Flux 2 - UBL'!$A28:$R903,15,FALSE)=0,"",VLOOKUP($A28,'FE - Flux 2 - UBL'!$A28:$R903,15,FALSE))</f>
        <v> Subject of the following text note. Only in UBL: enter ## at the start of the Line Note</v>
      </c>
      <c r="N28" s="95" t="str">
        <f>IF(VLOOKUP($A28,'FE - Flux 2 - UBL'!$A28:$R903,16,FALSE)=0,"",VLOOKUP($A28,'FE - Flux 2 - UBL'!$A28:$R903,16,FALSE))</f>
        <v> Must be chosen from the codes available in the UNTDID 4451 list [6].</v>
      </c>
      <c r="O28" s="91" t="str">
        <f>IF(VLOOKUP($A28,'FE - Flux 2 - UBL'!$A28:$R903,17,FALSE)=0,"",VLOOKUP($A28,'FE - Flux 2 - UBL'!$A28:$R903,17,FALSE))</f>
        <v> G1.52 G6.11</v>
      </c>
      <c r="P28" s="91" t="str">
        <f>IF(VLOOKUP($A28,'FE - Flux 2 - UBL'!$A28:$R903,18,FALSE)=0,"",VLOOKUP($A28,'FE - Flux 2 - UBL'!$A28:$R903,18,FALSE))</f>
        <v/>
      </c>
      <c r="Q28" s="91" t="str">
        <f>IF(VLOOKUP($A28,'FE - Flux 2 - UBL'!$A28:$S903,19,FALSE)=0,"",VLOOKUP($A28,'FE - Flux 2 - UBL'!$A28:$S903,19,FALSE))</f>
        <v/>
      </c>
      <c r="R28" s="91" t="s">
        <v>2173</v>
      </c>
      <c r="S28" s="95" t="str">
        <f>IF(VLOOKUP($A28,'FE - Flux 2 - CII'!$A28:$R468,17,FALSE)=0,"",VLOOKUP($A28,'FE - Flux 2 - CII'!$A28:$R468,18,FALSE))</f>
        <v/>
      </c>
    </row>
    <row r="29" spans="1:19" ht="28">
      <c r="A29" s="97" t="s">
        <v>239</v>
      </c>
      <c r="B29" s="238" t="str">
        <f>VLOOKUP(A29,'FE - Flux 2 - UBL'!A29:D709,4,FALSE)</f>
        <v> 1..1</v>
      </c>
      <c r="C29" s="43"/>
      <c r="D29" s="99" t="s">
        <v>240</v>
      </c>
      <c r="E29" s="99"/>
      <c r="F29" s="133"/>
      <c r="G29" s="314" t="s">
        <v>1798</v>
      </c>
      <c r="H29" s="315"/>
      <c r="I29" s="93" t="str">
        <f>IF(VLOOKUP($A29,'FE - Flux 2 - UBL'!$A29:$R904,11,FALSE)=0,"",VLOOKUP($A29,'FE - Flux 2 - UBL'!$A29:$R904,11,FALSE))</f>
        <v> TEXT</v>
      </c>
      <c r="J29" s="93">
        <f>IF(VLOOKUP($A29,'FE - Flux 2 - UBL'!$A29:$R904,12,FALSE)=0,"",VLOOKUP($A29,'FE - Flux 2 - UBL'!$A29:$R904,12,FALSE))</f>
        <v>1024</v>
      </c>
      <c r="K29" s="91" t="str">
        <f>IF(VLOOKUP($A29,'FE - Flux 2 - UBL'!$A29:$R904,13,FALSE)=0,"",VLOOKUP($A29,'FE - Flux 2 - UBL'!$A29:$R904,13,FALSE))</f>
        <v/>
      </c>
      <c r="L29" s="159" t="str">
        <f>IF(VLOOKUP($A29,'FE - Flux 2 - UBL'!$A29:$R904,14,FALSE)=0,"",VLOOKUP($A29,'FE - Flux 2 - UBL'!$A29:$R904,14,FALSE))</f>
        <v/>
      </c>
      <c r="M29" s="95" t="str">
        <f>IF(VLOOKUP($A29,'FE - Flux 2 - UBL'!$A29:$R904,15,FALSE)=0,"",VLOOKUP($A29,'FE - Flux 2 - UBL'!$A29:$R904,15,FALSE))</f>
        <v> Comment providing unstructured information regarding the Invoice as a whole.</v>
      </c>
      <c r="N29" s="95" t="str">
        <f>IF(VLOOKUP($A29,'FE - Flux 2 - UBL'!$A29:$R904,16,FALSE)=0,"",VLOOKUP($A29,'FE - Flux 2 - UBL'!$A29:$R904,16,FALSE))</f>
        <v> Example: reason for a rectification.</v>
      </c>
      <c r="O29" s="91" t="str">
        <f>IF(VLOOKUP($A29,'FE - Flux 2 - UBL'!$A29:$R904,17,FALSE)=0,"",VLOOKUP($A29,'FE - Flux 2 - UBL'!$A29:$R904,17,FALSE))</f>
        <v> G6.11</v>
      </c>
      <c r="P29" s="91" t="str">
        <f>IF(VLOOKUP($A29,'FE - Flux 2 - UBL'!$A29:$R904,18,FALSE)=0,"",VLOOKUP($A29,'FE - Flux 2 - UBL'!$A29:$R904,18,FALSE))</f>
        <v/>
      </c>
      <c r="Q29" s="91" t="str">
        <f>IF(VLOOKUP($A29,'FE - Flux 2 - UBL'!$A29:$S904,19,FALSE)=0,"",VLOOKUP($A29,'FE - Flux 2 - UBL'!$A29:$S904,19,FALSE))</f>
        <v/>
      </c>
      <c r="R29" s="91" t="s">
        <v>2173</v>
      </c>
      <c r="S29" s="95" t="str">
        <f>IF(VLOOKUP($A29,'FE - Flux 2 - CII'!$A29:$R469,17,FALSE)=0,"",VLOOKUP($A29,'FE - Flux 2 - CII'!$A29:$R469,18,FALSE))</f>
        <v/>
      </c>
    </row>
    <row r="30" spans="1:19" ht="28">
      <c r="A30" s="89" t="s">
        <v>243</v>
      </c>
      <c r="B30" s="238" t="str">
        <f>VLOOKUP(A30,'FE - Flux 2 - UBL'!A30:D710,4,FALSE)</f>
        <v> 1..1</v>
      </c>
      <c r="C30" s="27" t="s">
        <v>244</v>
      </c>
      <c r="D30" s="204"/>
      <c r="E30" s="204"/>
      <c r="F30" s="204"/>
      <c r="G30" s="314" t="s">
        <v>1799</v>
      </c>
      <c r="H30" s="315"/>
      <c r="I30" s="93" t="str">
        <f>IF(VLOOKUP($A30,'FE - Flux 2 - UBL'!$A30:$R905,11,FALSE)=0,"",VLOOKUP($A30,'FE - Flux 2 - UBL'!$A30:$R905,11,FALSE))</f>
        <v/>
      </c>
      <c r="J30" s="93" t="str">
        <f>IF(VLOOKUP($A30,'FE - Flux 2 - UBL'!$A30:$R905,12,FALSE)=0,"",VLOOKUP($A30,'FE - Flux 2 - UBL'!$A30:$R905,12,FALSE))</f>
        <v/>
      </c>
      <c r="K30" s="91" t="str">
        <f>IF(VLOOKUP($A30,'FE - Flux 2 - UBL'!$A30:$R905,13,FALSE)=0,"",VLOOKUP($A30,'FE - Flux 2 - UBL'!$A30:$R905,13,FALSE))</f>
        <v/>
      </c>
      <c r="L30" s="159" t="str">
        <f>IF(VLOOKUP($A30,'FE - Flux 2 - UBL'!$A30:$R905,14,FALSE)=0,"",VLOOKUP($A30,'FE - Flux 2 - UBL'!$A30:$R905,14,FALSE))</f>
        <v/>
      </c>
      <c r="M30" s="95" t="str">
        <f>IF(VLOOKUP($A30,'FE - Flux 2 - UBL'!$A30:$R905,15,FALSE)=0,"",VLOOKUP($A30,'FE - Flux 2 - UBL'!$A30:$R905,15,FALSE))</f>
        <v xml:space="preserve"> A group of business terms providing information about the business process and rules applicable to the Invoice document.</v>
      </c>
      <c r="N30" s="95" t="str">
        <f>IF(VLOOKUP($A30,'FE - Flux 2 - UBL'!$A30:$R905,16,FALSE)=0,"",VLOOKUP($A30,'FE - Flux 2 - UBL'!$A30:$R905,16,FALSE))</f>
        <v/>
      </c>
      <c r="O30" s="91" t="str">
        <f>IF(VLOOKUP($A30,'FE - Flux 2 - UBL'!$A30:$R905,17,FALSE)=0,"",VLOOKUP($A30,'FE - Flux 2 - UBL'!$A30:$R905,17,FALSE))</f>
        <v> G6.08</v>
      </c>
      <c r="P30" s="91" t="str">
        <f>IF(VLOOKUP($A30,'FE - Flux 2 - UBL'!$A30:$R905,18,FALSE)=0,"",VLOOKUP($A30,'FE - Flux 2 - UBL'!$A30:$R905,18,FALSE))</f>
        <v/>
      </c>
      <c r="Q30" s="91" t="str">
        <f>IF(VLOOKUP($A30,'FE - Flux 2 - UBL'!$A30:$S905,19,FALSE)=0,"",VLOOKUP($A30,'FE - Flux 2 - UBL'!$A30:$S905,19,FALSE))</f>
        <v/>
      </c>
      <c r="R30" s="91" t="s">
        <v>2171</v>
      </c>
      <c r="S30" s="95" t="str">
        <f>IF(VLOOKUP($A30,'FE - Flux 2 - CII'!$A30:$R470,17,FALSE)=0,"",VLOOKUP($A30,'FE - Flux 2 - CII'!$A30:$R470,18,FALSE))</f>
        <v/>
      </c>
    </row>
    <row r="31" spans="1:19" ht="56">
      <c r="A31" s="97" t="s">
        <v>247</v>
      </c>
      <c r="B31" s="238" t="str">
        <f>VLOOKUP(A31,'FE - Flux 2 - UBL'!A31:D711,4,FALSE)</f>
        <v> 0..1</v>
      </c>
      <c r="C31" s="43"/>
      <c r="D31" s="99" t="s">
        <v>248</v>
      </c>
      <c r="E31" s="99"/>
      <c r="F31" s="133"/>
      <c r="G31" s="314" t="s">
        <v>1800</v>
      </c>
      <c r="H31" s="315"/>
      <c r="I31" s="93" t="str">
        <f>IF(VLOOKUP($A31,'FE - Flux 2 - UBL'!$A31:$R906,11,FALSE)=0,"",VLOOKUP($A31,'FE - Flux 2 - UBL'!$A31:$R906,11,FALSE))</f>
        <v> TEXT</v>
      </c>
      <c r="J31" s="93">
        <f>IF(VLOOKUP($A31,'FE - Flux 2 - UBL'!$A31:$R906,12,FALSE)=0,"",VLOOKUP($A31,'FE - Flux 2 - UBL'!$A31:$R906,12,FALSE))</f>
        <v>3</v>
      </c>
      <c r="K31" s="91" t="str">
        <f>IF(VLOOKUP($A31,'FE - Flux 2 - UBL'!$A31:$R906,13,FALSE)=0,"",VLOOKUP($A31,'FE - Flux 2 - UBL'!$A31:$R906,13,FALSE))</f>
        <v/>
      </c>
      <c r="L31" s="159" t="str">
        <f>IF(VLOOKUP($A31,'FE - Flux 2 - UBL'!$A31:$R906,14,FALSE)=0,"",VLOOKUP($A31,'FE - Flux 2 - UBL'!$A31:$R906,14,FALSE))</f>
        <v/>
      </c>
      <c r="M31" s="95" t="str">
        <f>IF(VLOOKUP($A31,'FE - Flux 2 - UBL'!$A31:$R906,15,FALSE)=0,"",VLOOKUP($A31,'FE - Flux 2 - UBL'!$A31:$R906,15,FALSE))</f>
        <v> Identifies the business process context in which the operation takes place. Allows the Buyer to process the Invoice appropriately.</v>
      </c>
      <c r="N31" s="95" t="str">
        <f>IF(VLOOKUP($A31,'FE - Flux 2 - UBL'!$A31:$R906,16,FALSE)=0,"",VLOOKUP($A31,'FE - Flux 2 - UBL'!$A31:$R906,16,FALSE))</f>
        <v> Billing framework to be provided by the seller</v>
      </c>
      <c r="O31" s="91" t="str">
        <f>IF(VLOOKUP($A31,'FE - Flux 2 - UBL'!$A31:$R906,17,FALSE)=0,"",VLOOKUP($A31,'FE - Flux 2 - UBL'!$A31:$R906,17,FALSE))</f>
        <v> G1.02 G1.33 G1.60 G6.08</v>
      </c>
      <c r="P31" s="91" t="str">
        <f>IF(VLOOKUP($A31,'FE - Flux 2 - UBL'!$A31:$R906,18,FALSE)=0,"",VLOOKUP($A31,'FE - Flux 2 - UBL'!$A31:$R906,18,FALSE))</f>
        <v/>
      </c>
      <c r="Q31" s="91" t="str">
        <f>IF(VLOOKUP($A31,'FE - Flux 2 - UBL'!$A31:$S906,19,FALSE)=0,"",VLOOKUP($A31,'FE - Flux 2 - UBL'!$A31:$S906,19,FALSE))</f>
        <v/>
      </c>
      <c r="R31" s="91" t="s">
        <v>2171</v>
      </c>
      <c r="S31" s="95" t="str">
        <f>IF(VLOOKUP($A31,'FE - Flux 2 - CII'!$A31:$R471,17,FALSE)=0,"",VLOOKUP($A31,'FE - Flux 2 - CII'!$A31:$R471,18,FALSE))</f>
        <v/>
      </c>
    </row>
    <row r="32" spans="1:19" ht="56">
      <c r="A32" s="97" t="s">
        <v>253</v>
      </c>
      <c r="B32" s="238" t="str">
        <f>VLOOKUP(A32,'FE - Flux 2 - UBL'!A32:D712,4,FALSE)</f>
        <v> 1..1</v>
      </c>
      <c r="C32" s="28"/>
      <c r="D32" s="99" t="s">
        <v>254</v>
      </c>
      <c r="E32" s="133"/>
      <c r="F32" s="133"/>
      <c r="G32" s="291" t="s">
        <v>1801</v>
      </c>
      <c r="H32" s="292"/>
      <c r="I32" s="93" t="str">
        <f>IF(VLOOKUP($A32,'FE - Flux 2 - UBL'!$A32:$R907,11,FALSE)=0,"",VLOOKUP($A32,'FE - Flux 2 - UBL'!$A32:$R907,11,FALSE))</f>
        <v> IDENTIFIER</v>
      </c>
      <c r="J32" s="93">
        <f>IF(VLOOKUP($A32,'FE - Flux 2 - UBL'!$A32:$R907,12,FALSE)=0,"",VLOOKUP($A32,'FE - Flux 2 - UBL'!$A32:$R907,12,FALSE))</f>
        <v>255</v>
      </c>
      <c r="K32" s="91" t="str">
        <f>IF(VLOOKUP($A32,'FE - Flux 2 - UBL'!$A32:$R907,13,FALSE)=0,"",VLOOKUP($A32,'FE - Flux 2 - UBL'!$A32:$R907,13,FALSE))</f>
        <v/>
      </c>
      <c r="L32" s="159" t="str">
        <f>IF(VLOOKUP($A32,'FE - Flux 2 - UBL'!$A32:$R907,14,FALSE)=0,"",VLOOKUP($A32,'FE - Flux 2 - UBL'!$A32:$R907,14,FALSE))</f>
        <v/>
      </c>
      <c r="M32" s="95" t="str">
        <f>IF(VLOOKUP($A32,'FE - Flux 2 - UBL'!$A32:$R907,15,FALSE)=0,"",VLOOKUP($A32,'FE - Flux 2 - UBL'!$A32:$R907,15,FALSE))</f>
        <v>Identification of the specification containing all the rules regarding semantic content, cardinalities, and operational rules to which the data contained in the document instance conforms.</v>
      </c>
      <c r="N32" s="95" t="str">
        <f>IF(VLOOKUP($A32,'FE - Flux 2 - UBL'!$A32:$R907,16,FALSE)=0,"",VLOOKUP($A32,'FE - Flux 2 - UBL'!$A32:$R907,16,FALSE))</f>
        <v> It identifies the European billing standard as well as any extensions applied. The identification may include the version of the specification.</v>
      </c>
      <c r="O32" s="91" t="str">
        <f>IF(VLOOKUP($A32,'FE - Flux 2 - UBL'!$A32:$R907,17,FALSE)=0,"",VLOOKUP($A32,'FE - Flux 2 - UBL'!$A32:$R907,17,FALSE))</f>
        <v> G6.08</v>
      </c>
      <c r="P32" s="91" t="str">
        <f>IF(VLOOKUP($A32,'FE - Flux 2 - UBL'!$A32:$R907,18,FALSE)=0,"",VLOOKUP($A32,'FE - Flux 2 - UBL'!$A32:$R907,18,FALSE))</f>
        <v> S1.06</v>
      </c>
      <c r="Q32" s="91" t="str">
        <f>IF(VLOOKUP($A32,'FE - Flux 2 - UBL'!$A32:$S907,19,FALSE)=0,"",VLOOKUP($A32,'FE - Flux 2 - UBL'!$A32:$S907,19,FALSE))</f>
        <v> BR-1</v>
      </c>
      <c r="R32" s="91" t="s">
        <v>2171</v>
      </c>
      <c r="S32" s="95" t="str">
        <f>IF(VLOOKUP($A32,'FE - Flux 2 - CII'!$A32:$R472,17,FALSE)=0,"",VLOOKUP($A32,'FE - Flux 2 - CII'!$A32:$R472,18,FALSE))</f>
        <v/>
      </c>
    </row>
    <row r="33" spans="1:19" ht="84">
      <c r="A33" s="89" t="s">
        <v>260</v>
      </c>
      <c r="B33" s="238" t="str">
        <f>VLOOKUP(A33,'FE - Flux 2 - UBL'!A33:D713,4,FALSE)</f>
        <v> 0..n</v>
      </c>
      <c r="C33" s="27" t="s">
        <v>261</v>
      </c>
      <c r="D33" s="204"/>
      <c r="E33" s="204"/>
      <c r="F33" s="204"/>
      <c r="G33" s="291" t="s">
        <v>1802</v>
      </c>
      <c r="H33" s="292"/>
      <c r="I33" s="93" t="str">
        <f>IF(VLOOKUP($A33,'FE - Flux 2 - UBL'!$A33:$R908,11,FALSE)=0,"",VLOOKUP($A33,'FE - Flux 2 - UBL'!$A33:$R908,11,FALSE))</f>
        <v/>
      </c>
      <c r="J33" s="93" t="str">
        <f>IF(VLOOKUP($A33,'FE - Flux 2 - UBL'!$A33:$R908,12,FALSE)=0,"",VLOOKUP($A33,'FE - Flux 2 - UBL'!$A33:$R908,12,FALSE))</f>
        <v/>
      </c>
      <c r="K33" s="91" t="str">
        <f>IF(VLOOKUP($A33,'FE - Flux 2 - UBL'!$A33:$R908,13,FALSE)=0,"",VLOOKUP($A33,'FE - Flux 2 - UBL'!$A33:$R908,13,FALSE))</f>
        <v/>
      </c>
      <c r="L33" s="159" t="str">
        <f>IF(VLOOKUP($A33,'FE - Flux 2 - UBL'!$A33:$R908,14,FALSE)=0,"",VLOOKUP($A33,'FE - Flux 2 - UBL'!$A33:$R908,14,FALSE))</f>
        <v/>
      </c>
      <c r="M33" s="95" t="str">
        <f>IF(VLOOKUP($A33,'FE - Flux 2 - UBL'!$A33:$R908,15,FALSE)=0,"",VLOOKUP($A33,'FE - Flux 2 - UBL'!$A33:$R908,15,FALSE))</f>
        <v> Group of business terms providing information on a previous Invoice which must be rectified or the subject of a credit note.</v>
      </c>
      <c r="N33" s="95" t="str">
        <f>IF(VLOOKUP($A33,'FE - Flux 2 - UBL'!$A33:$R908,16,FALSE)=0,"",VLOOKUP($A33,'FE - Flux 2 - UBL'!$A33:$R908,16,FALSE))</f>
        <v> To be used in the following cases: - correction of a previous invoice - final invoice referring to previous partial invoices - final invoice referring to previous pre-payment invoices</v>
      </c>
      <c r="O33" s="91" t="str">
        <f>IF(VLOOKUP($A33,'FE - Flux 2 - UBL'!$A33:$R908,17,FALSE)=0,"",VLOOKUP($A33,'FE - Flux 2 - UBL'!$A33:$R908,17,FALSE))</f>
        <v> G1.31</v>
      </c>
      <c r="P33" s="91" t="str">
        <f>IF(VLOOKUP($A33,'FE - Flux 2 - UBL'!$A33:$R908,18,FALSE)=0,"",VLOOKUP($A33,'FE - Flux 2 - UBL'!$A33:$R908,18,FALSE))</f>
        <v/>
      </c>
      <c r="Q33" s="91" t="str">
        <f>IF(VLOOKUP($A33,'FE - Flux 2 - UBL'!$A33:$S908,19,FALSE)=0,"",VLOOKUP($A33,'FE - Flux 2 - UBL'!$A33:$S908,19,FALSE))</f>
        <v/>
      </c>
      <c r="R33" s="91" t="s">
        <v>2173</v>
      </c>
      <c r="S33" s="95" t="str">
        <f>IF(VLOOKUP($A33,'FE - Flux 2 - CII'!$A33:$R473,17,FALSE)=0,"",VLOOKUP($A33,'FE - Flux 2 - CII'!$A33:$R473,18,FALSE))</f>
        <v/>
      </c>
    </row>
    <row r="34" spans="1:19" ht="42">
      <c r="A34" s="97" t="s">
        <v>266</v>
      </c>
      <c r="B34" s="238" t="str">
        <f>VLOOKUP(A34,'FE - Flux 2 - UBL'!A34:D714,4,FALSE)</f>
        <v> 1..1</v>
      </c>
      <c r="C34" s="43"/>
      <c r="D34" s="99" t="s">
        <v>267</v>
      </c>
      <c r="E34" s="99"/>
      <c r="F34" s="99"/>
      <c r="G34" s="291" t="s">
        <v>1803</v>
      </c>
      <c r="H34" s="292"/>
      <c r="I34" s="93" t="str">
        <f>IF(VLOOKUP($A34,'FE - Flux 2 - UBL'!$A34:$R909,11,FALSE)=0,"",VLOOKUP($A34,'FE - Flux 2 - UBL'!$A34:$R909,11,FALSE))</f>
        <v> DOCUMENT REFERENCE</v>
      </c>
      <c r="J34" s="93">
        <f>IF(VLOOKUP($A34,'FE - Flux 2 - UBL'!$A34:$R909,12,FALSE)=0,"",VLOOKUP($A34,'FE - Flux 2 - UBL'!$A34:$R909,12,FALSE))</f>
        <v>20</v>
      </c>
      <c r="K34" s="91" t="str">
        <f>IF(VLOOKUP($A34,'FE - Flux 2 - UBL'!$A34:$R909,13,FALSE)=0,"",VLOOKUP($A34,'FE - Flux 2 - UBL'!$A34:$R909,13,FALSE))</f>
        <v/>
      </c>
      <c r="L34" s="159" t="str">
        <f>IF(VLOOKUP($A34,'FE - Flux 2 - UBL'!$A34:$R909,14,FALSE)=0,"",VLOOKUP($A34,'FE - Flux 2 - UBL'!$A34:$R909,14,FALSE))</f>
        <v/>
      </c>
      <c r="M34" s="95" t="str">
        <f>IF(VLOOKUP($A34,'FE - Flux 2 - UBL'!$A34:$R909,15,FALSE)=0,"",VLOOKUP($A34,'FE - Flux 2 - UBL'!$A34:$R909,15,FALSE))</f>
        <v>Identification of an Invoice previously sent by the Seller.</v>
      </c>
      <c r="N34" s="95" t="str">
        <f>IF(VLOOKUP($A34,'FE - Flux 2 - UBL'!$A34:$R909,16,FALSE)=0,"",VLOOKUP($A34,'FE - Flux 2 - UBL'!$A34:$R909,16,FALSE))</f>
        <v/>
      </c>
      <c r="O34" s="91" t="str">
        <f>IF(VLOOKUP($A34,'FE - Flux 2 - UBL'!$A34:$R909,17,FALSE)=0,"",VLOOKUP($A34,'FE - Flux 2 - UBL'!$A34:$R909,17,FALSE))</f>
        <v> G1.05 G1.06 G6.11</v>
      </c>
      <c r="P34" s="91" t="str">
        <f>IF(VLOOKUP($A34,'FE - Flux 2 - UBL'!$A34:$R909,18,FALSE)=0,"",VLOOKUP($A34,'FE - Flux 2 - UBL'!$A34:$R909,18,FALSE))</f>
        <v/>
      </c>
      <c r="Q34" s="91" t="str">
        <f>IF(VLOOKUP($A34,'FE - Flux 2 - UBL'!$A34:$S909,19,FALSE)=0,"",VLOOKUP($A34,'FE - Flux 2 - UBL'!$A34:$S909,19,FALSE))</f>
        <v> BR-55</v>
      </c>
      <c r="R34" s="91" t="s">
        <v>2173</v>
      </c>
      <c r="S34" s="95" t="str">
        <f>IF(VLOOKUP($A34,'FE - Flux 2 - CII'!$A34:$R474,17,FALSE)=0,"",VLOOKUP($A34,'FE - Flux 2 - CII'!$A34:$R474,18,FALSE))</f>
        <v/>
      </c>
    </row>
    <row r="35" spans="1:19" ht="42">
      <c r="A35" s="97" t="s">
        <v>272</v>
      </c>
      <c r="B35" s="238" t="str">
        <f>VLOOKUP(A35,'FE - Flux 2 - UBL'!A35:D715,4,FALSE)</f>
        <v> 0..1</v>
      </c>
      <c r="C35" s="43"/>
      <c r="D35" s="99" t="s">
        <v>273</v>
      </c>
      <c r="E35" s="99"/>
      <c r="F35" s="99"/>
      <c r="G35" s="291" t="s">
        <v>1804</v>
      </c>
      <c r="H35" s="292"/>
      <c r="I35" s="93" t="str">
        <f>IF(VLOOKUP($A35,'FE - Flux 2 - UBL'!$A35:$R910,11,FALSE)=0,"",VLOOKUP($A35,'FE - Flux 2 - UBL'!$A35:$R910,11,FALSE))</f>
        <v> DATE</v>
      </c>
      <c r="J35" s="93" t="str">
        <f>IF(VLOOKUP($A35,'FE - Flux 2 - UBL'!$A35:$R910,12,FALSE)=0,"",VLOOKUP($A35,'FE - Flux 2 - UBL'!$A35:$R910,12,FALSE))</f>
        <v> ISO</v>
      </c>
      <c r="K35" s="91" t="str">
        <f>IF(VLOOKUP($A35,'FE - Flux 2 - UBL'!$A35:$R910,13,FALSE)=0,"",VLOOKUP($A35,'FE - Flux 2 - UBL'!$A35:$R910,13,FALSE))</f>
        <v> YYYY-MM-DD (UBL format) YYYYMMDD (CII format)</v>
      </c>
      <c r="L35" s="159" t="str">
        <f>IF(VLOOKUP($A35,'FE - Flux 2 - UBL'!$A35:$R910,14,FALSE)=0,"",VLOOKUP($A35,'FE - Flux 2 - UBL'!$A35:$R910,14,FALSE))</f>
        <v/>
      </c>
      <c r="M35" s="95" t="str">
        <f>IF(VLOOKUP($A35,'FE - Flux 2 - UBL'!$A35:$R910,15,FALSE)=0,"",VLOOKUP($A35,'FE - Flux 2 - UBL'!$A35:$R910,15,FALSE))</f>
        <v> Date on which the previous Invoice was issued.</v>
      </c>
      <c r="N35" s="95" t="str">
        <f>IF(VLOOKUP($A35,'FE - Flux 2 - UBL'!$A35:$R910,16,FALSE)=0,"",VLOOKUP($A35,'FE - Flux 2 - UBL'!$A35:$R910,16,FALSE))</f>
        <v> The Prior Invoice Issue Date must be provided if the Prior Invoice ID is not unique.</v>
      </c>
      <c r="O35" s="91" t="str">
        <f>IF(VLOOKUP($A35,'FE - Flux 2 - UBL'!$A35:$R910,17,FALSE)=0,"",VLOOKUP($A35,'FE - Flux 2 - UBL'!$A35:$R910,17,FALSE))</f>
        <v> G1.09 G1.36 G6.12</v>
      </c>
      <c r="P35" s="91" t="str">
        <f>IF(VLOOKUP($A35,'FE - Flux 2 - UBL'!$A35:$R910,18,FALSE)=0,"",VLOOKUP($A35,'FE - Flux 2 - UBL'!$A35:$R910,18,FALSE))</f>
        <v/>
      </c>
      <c r="Q35" s="91" t="str">
        <f>IF(VLOOKUP($A35,'FE - Flux 2 - UBL'!$A35:$S910,19,FALSE)=0,"",VLOOKUP($A35,'FE - Flux 2 - UBL'!$A35:$S910,19,FALSE))</f>
        <v/>
      </c>
      <c r="R35" s="91" t="s">
        <v>2173</v>
      </c>
      <c r="S35" s="95" t="str">
        <f>IF(VLOOKUP($A35,'FE - Flux 2 - CII'!$A35:$R475,17,FALSE)=0,"",VLOOKUP($A35,'FE - Flux 2 - CII'!$A35:$R475,18,FALSE))</f>
        <v/>
      </c>
    </row>
    <row r="36" spans="1:19" ht="28">
      <c r="A36" s="97" t="s">
        <v>278</v>
      </c>
      <c r="B36" s="238" t="str">
        <f>VLOOKUP(A36,'FE - Flux 2 - UBL'!A36:D716,4,FALSE)</f>
        <v> 0..1</v>
      </c>
      <c r="C36" s="64"/>
      <c r="D36" s="99" t="s">
        <v>279</v>
      </c>
      <c r="E36" s="133"/>
      <c r="F36" s="133"/>
      <c r="G36" s="291" t="s">
        <v>1805</v>
      </c>
      <c r="H36" s="292"/>
      <c r="I36" s="93" t="str">
        <f>IF(VLOOKUP($A36,'FE - Flux 2 - UBL'!$A36:$R911,11,FALSE)=0,"",VLOOKUP($A36,'FE - Flux 2 - UBL'!$A36:$R911,11,FALSE))</f>
        <v> CODED</v>
      </c>
      <c r="J36" s="93">
        <f>IF(VLOOKUP($A36,'FE - Flux 2 - UBL'!$A36:$R911,12,FALSE)=0,"",VLOOKUP($A36,'FE - Flux 2 - UBL'!$A36:$R911,12,FALSE))</f>
        <v>3</v>
      </c>
      <c r="K36" s="91" t="str">
        <f>IF(VLOOKUP($A36,'FE - Flux 2 - UBL'!$A36:$R911,13,FALSE)=0,"",VLOOKUP($A36,'FE - Flux 2 - UBL'!$A36:$R911,13,FALSE))</f>
        <v> UNTDID 1001</v>
      </c>
      <c r="L36" s="159" t="str">
        <f>IF(VLOOKUP($A36,'FE - Flux 2 - UBL'!$A36:$R911,14,FALSE)=0,"",VLOOKUP($A36,'FE - Flux 2 - UBL'!$A36:$R911,14,FALSE))</f>
        <v/>
      </c>
      <c r="M36" s="95" t="str">
        <f>IF(VLOOKUP($A36,'FE - Flux 2 - UBL'!$A36:$R911,15,FALSE)=0,"",VLOOKUP($A36,'FE - Flux 2 - UBL'!$A36:$R911,15,FALSE))</f>
        <v> Code specifying the functional type of the previous Invoice</v>
      </c>
      <c r="N36" s="95" t="str">
        <f>IF(VLOOKUP($A36,'FE - Flux 2 - UBL'!$A36:$R911,16,FALSE)=0,"",VLOOKUP($A36,'FE - Flux 2 - UBL'!$A36:$R911,16,FALSE))</f>
        <v/>
      </c>
      <c r="O36" s="91" t="str">
        <f>IF(VLOOKUP($A36,'FE - Flux 2 - UBL'!$A36:$R911,17,FALSE)=0,"",VLOOKUP($A36,'FE - Flux 2 - UBL'!$A36:$R911,17,FALSE))</f>
        <v> G1.01</v>
      </c>
      <c r="P36" s="91" t="str">
        <f>IF(VLOOKUP($A36,'FE - Flux 2 - UBL'!$A36:$R911,18,FALSE)=0,"",VLOOKUP($A36,'FE - Flux 2 - UBL'!$A36:$R911,18,FALSE))</f>
        <v/>
      </c>
      <c r="Q36" s="91" t="str">
        <f>IF(VLOOKUP($A36,'FE - Flux 2 - UBL'!$A36:$S911,19,FALSE)=0,"",VLOOKUP($A36,'FE - Flux 2 - UBL'!$A36:$S911,19,FALSE))</f>
        <v/>
      </c>
      <c r="R36" s="91" t="s">
        <v>2174</v>
      </c>
      <c r="S36" s="95" t="str">
        <f>IF(VLOOKUP($A36,'FE - Flux 2 - CII'!$A36:$R476,17,FALSE)=0,"",VLOOKUP($A36,'FE - Flux 2 - CII'!$A36:$R476,18,FALSE))</f>
        <v/>
      </c>
    </row>
    <row r="37" spans="1:19" ht="28">
      <c r="A37" s="89" t="s">
        <v>283</v>
      </c>
      <c r="B37" s="238" t="str">
        <f>VLOOKUP(A37,'FE - Flux 2 - UBL'!A37:D717,4,FALSE)</f>
        <v> 1..1</v>
      </c>
      <c r="C37" s="23" t="s">
        <v>284</v>
      </c>
      <c r="D37" s="204"/>
      <c r="E37" s="204"/>
      <c r="F37" s="204"/>
      <c r="G37" s="291" t="s">
        <v>1806</v>
      </c>
      <c r="H37" s="292"/>
      <c r="I37" s="93" t="str">
        <f>IF(VLOOKUP($A37,'FE - Flux 2 - UBL'!$A37:$R912,11,FALSE)=0,"",VLOOKUP($A37,'FE - Flux 2 - UBL'!$A37:$R912,11,FALSE))</f>
        <v/>
      </c>
      <c r="J37" s="93" t="str">
        <f>IF(VLOOKUP($A37,'FE - Flux 2 - UBL'!$A37:$R912,12,FALSE)=0,"",VLOOKUP($A37,'FE - Flux 2 - UBL'!$A37:$R912,12,FALSE))</f>
        <v/>
      </c>
      <c r="K37" s="91" t="str">
        <f>IF(VLOOKUP($A37,'FE - Flux 2 - UBL'!$A37:$R912,13,FALSE)=0,"",VLOOKUP($A37,'FE - Flux 2 - UBL'!$A37:$R912,13,FALSE))</f>
        <v/>
      </c>
      <c r="L37" s="159" t="str">
        <f>IF(VLOOKUP($A37,'FE - Flux 2 - UBL'!$A37:$R912,14,FALSE)=0,"",VLOOKUP($A37,'FE - Flux 2 - UBL'!$A37:$R912,14,FALSE))</f>
        <v/>
      </c>
      <c r="M37" s="95" t="str">
        <f>IF(VLOOKUP($A37,'FE - Flux 2 - UBL'!$A37:$R912,15,FALSE)=0,"",VLOOKUP($A37,'FE - Flux 2 - UBL'!$A37:$R912,15,FALSE))</f>
        <v> Group of business terms providing information about the Seller.</v>
      </c>
      <c r="N37" s="95" t="str">
        <f>IF(VLOOKUP($A37,'FE - Flux 2 - UBL'!$A37:$R912,16,FALSE)=0,"",VLOOKUP($A37,'FE - Flux 2 - UBL'!$A37:$R912,16,FALSE))</f>
        <v/>
      </c>
      <c r="O37" s="91" t="str">
        <f>IF(VLOOKUP($A37,'FE - Flux 2 - UBL'!$A37:$R912,17,FALSE)=0,"",VLOOKUP($A37,'FE - Flux 2 - UBL'!$A37:$R912,17,FALSE))</f>
        <v> G6.08 G1.76</v>
      </c>
      <c r="P37" s="91" t="str">
        <f>IF(VLOOKUP($A37,'FE - Flux 2 - UBL'!$A37:$R912,18,FALSE)=0,"",VLOOKUP($A37,'FE - Flux 2 - UBL'!$A37:$R912,18,FALSE))</f>
        <v/>
      </c>
      <c r="Q37" s="91" t="str">
        <f>IF(VLOOKUP($A37,'FE - Flux 2 - UBL'!$A37:$S912,19,FALSE)=0,"",VLOOKUP($A37,'FE - Flux 2 - UBL'!$A37:$S912,19,FALSE))</f>
        <v/>
      </c>
      <c r="R37" s="91" t="s">
        <v>2171</v>
      </c>
      <c r="S37" s="95" t="str">
        <f>IF(VLOOKUP($A37,'FE - Flux 2 - CII'!$A37:$R477,17,FALSE)=0,"",VLOOKUP($A37,'FE - Flux 2 - CII'!$A37:$R477,18,FALSE))</f>
        <v/>
      </c>
    </row>
    <row r="38" spans="1:19" ht="56">
      <c r="A38" s="97" t="s">
        <v>288</v>
      </c>
      <c r="B38" s="238" t="str">
        <f>VLOOKUP(A38,'FE - Flux 2 - UBL'!A38:D718,4,FALSE)</f>
        <v> 1..1</v>
      </c>
      <c r="C38" s="43"/>
      <c r="D38" s="99" t="s">
        <v>289</v>
      </c>
      <c r="E38" s="99"/>
      <c r="F38" s="133"/>
      <c r="G38" s="291" t="s">
        <v>1807</v>
      </c>
      <c r="H38" s="292"/>
      <c r="I38" s="93" t="str">
        <f>IF(VLOOKUP($A38,'FE - Flux 2 - UBL'!$A38:$R913,11,FALSE)=0,"",VLOOKUP($A38,'FE - Flux 2 - UBL'!$A38:$R913,11,FALSE))</f>
        <v> TEXT</v>
      </c>
      <c r="J38" s="93">
        <f>IF(VLOOKUP($A38,'FE - Flux 2 - UBL'!$A38:$R913,12,FALSE)=0,"",VLOOKUP($A38,'FE - Flux 2 - UBL'!$A38:$R913,12,FALSE))</f>
        <v>99</v>
      </c>
      <c r="K38" s="91" t="str">
        <f>IF(VLOOKUP($A38,'FE - Flux 2 - UBL'!$A38:$R913,13,FALSE)=0,"",VLOOKUP($A38,'FE - Flux 2 - UBL'!$A38:$R913,13,FALSE))</f>
        <v/>
      </c>
      <c r="L38" s="159" t="str">
        <f>IF(VLOOKUP($A38,'FE - Flux 2 - UBL'!$A38:$R913,14,FALSE)=0,"",VLOOKUP($A38,'FE - Flux 2 - UBL'!$A38:$R913,14,FALSE))</f>
        <v/>
      </c>
      <c r="M38" s="95" t="str">
        <f>IF(VLOOKUP($A38,'FE - Flux 2 - UBL'!$A38:$R913,15,FALSE)=0,"",VLOOKUP($A38,'FE - Flux 2 - UBL'!$A38:$R913,15,FALSE))</f>
        <v>Full official name under which the Seller is registered in the national register of legal entities or as a Taxable Person, or carries out its activities as a person or group of persons.</v>
      </c>
      <c r="N38" s="95" t="str">
        <f>IF(VLOOKUP($A38,'FE - Flux 2 - UBL'!$A38:$R913,16,FALSE)=0,"",VLOOKUP($A38,'FE - Flux 2 - UBL'!$A38:$R913,16,FALSE))</f>
        <v/>
      </c>
      <c r="O38" s="91" t="str">
        <f>IF(VLOOKUP($A38,'FE - Flux 2 - UBL'!$A38:$R913,17,FALSE)=0,"",VLOOKUP($A38,'FE - Flux 2 - UBL'!$A38:$R913,17,FALSE))</f>
        <v/>
      </c>
      <c r="P38" s="91" t="str">
        <f>IF(VLOOKUP($A38,'FE - Flux 2 - UBL'!$A38:$R913,18,FALSE)=0,"",VLOOKUP($A38,'FE - Flux 2 - UBL'!$A38:$R913,18,FALSE))</f>
        <v/>
      </c>
      <c r="Q38" s="91" t="str">
        <f>IF(VLOOKUP($A38,'FE - Flux 2 - UBL'!$A38:$S913,19,FALSE)=0,"",VLOOKUP($A38,'FE - Flux 2 - UBL'!$A38:$S913,19,FALSE))</f>
        <v> BR-6</v>
      </c>
      <c r="R38" s="91" t="s">
        <v>2171</v>
      </c>
      <c r="S38" s="95" t="str">
        <f>IF(VLOOKUP($A38,'FE - Flux 2 - CII'!$A38:$R478,17,FALSE)=0,"",VLOOKUP($A38,'FE - Flux 2 - CII'!$A38:$R478,18,FALSE))</f>
        <v/>
      </c>
    </row>
    <row r="39" spans="1:19" ht="28">
      <c r="A39" s="97" t="s">
        <v>293</v>
      </c>
      <c r="B39" s="238" t="str">
        <f>VLOOKUP(A39,'FE - Flux 2 - UBL'!A39:D719,4,FALSE)</f>
        <v> 0..1</v>
      </c>
      <c r="C39" s="43"/>
      <c r="D39" s="99" t="s">
        <v>294</v>
      </c>
      <c r="E39" s="133"/>
      <c r="F39" s="133"/>
      <c r="G39" s="291" t="s">
        <v>1808</v>
      </c>
      <c r="H39" s="292"/>
      <c r="I39" s="93" t="str">
        <f>IF(VLOOKUP($A39,'FE - Flux 2 - UBL'!$A39:$R914,11,FALSE)=0,"",VLOOKUP($A39,'FE - Flux 2 - UBL'!$A39:$R914,11,FALSE))</f>
        <v> TEXT</v>
      </c>
      <c r="J39" s="93">
        <f>IF(VLOOKUP($A39,'FE - Flux 2 - UBL'!$A39:$R914,12,FALSE)=0,"",VLOOKUP($A39,'FE - Flux 2 - UBL'!$A39:$R914,12,FALSE))</f>
        <v>99</v>
      </c>
      <c r="K39" s="91" t="str">
        <f>IF(VLOOKUP($A39,'FE - Flux 2 - UBL'!$A39:$R914,13,FALSE)=0,"",VLOOKUP($A39,'FE - Flux 2 - UBL'!$A39:$R914,13,FALSE))</f>
        <v/>
      </c>
      <c r="L39" s="159" t="str">
        <f>IF(VLOOKUP($A39,'FE - Flux 2 - UBL'!$A39:$R914,14,FALSE)=0,"",VLOOKUP($A39,'FE - Flux 2 - UBL'!$A39:$R914,14,FALSE))</f>
        <v/>
      </c>
      <c r="M39" s="95" t="str">
        <f>IF(VLOOKUP($A39,'FE - Flux 2 - UBL'!$A39:$R914,15,FALSE)=0,"",VLOOKUP($A39,'FE - Flux 2 - UBL'!$A39:$R914,15,FALSE))</f>
        <v> Name by which the Seller is known, other than the Seller's Company Name (also called Business Name).</v>
      </c>
      <c r="N39" s="95" t="str">
        <f>IF(VLOOKUP($A39,'FE - Flux 2 - UBL'!$A39:$R914,16,FALSE)=0,"",VLOOKUP($A39,'FE - Flux 2 - UBL'!$A39:$R914,16,FALSE))</f>
        <v> It can be used if it differs from the Seller's Company Name.</v>
      </c>
      <c r="O39" s="91" t="str">
        <f>IF(VLOOKUP($A39,'FE - Flux 2 - UBL'!$A39:$R914,17,FALSE)=0,"",VLOOKUP($A39,'FE - Flux 2 - UBL'!$A39:$R914,17,FALSE))</f>
        <v/>
      </c>
      <c r="P39" s="91" t="str">
        <f>IF(VLOOKUP($A39,'FE - Flux 2 - UBL'!$A39:$R914,18,FALSE)=0,"",VLOOKUP($A39,'FE - Flux 2 - UBL'!$A39:$R914,18,FALSE))</f>
        <v/>
      </c>
      <c r="Q39" s="91" t="str">
        <f>IF(VLOOKUP($A39,'FE - Flux 2 - UBL'!$A39:$S914,19,FALSE)=0,"",VLOOKUP($A39,'FE - Flux 2 - UBL'!$A39:$S914,19,FALSE))</f>
        <v/>
      </c>
      <c r="R39" s="91" t="s">
        <v>2173</v>
      </c>
      <c r="S39" s="95" t="str">
        <f>IF(VLOOKUP($A39,'FE - Flux 2 - CII'!$A39:$R479,17,FALSE)=0,"",VLOOKUP($A39,'FE - Flux 2 - CII'!$A39:$R479,18,FALSE))</f>
        <v/>
      </c>
    </row>
    <row r="40" spans="1:19" ht="79" customHeight="1">
      <c r="A40" s="97" t="s">
        <v>298</v>
      </c>
      <c r="B40" s="238" t="str">
        <f>VLOOKUP(A40,'FE - Flux 2 - UBL'!A40:D720,4,FALSE)</f>
        <v> 0..n</v>
      </c>
      <c r="C40" s="43"/>
      <c r="D40" s="141" t="s">
        <v>299</v>
      </c>
      <c r="E40" s="112"/>
      <c r="F40" s="133"/>
      <c r="G40" s="291" t="s">
        <v>2175</v>
      </c>
      <c r="H40" s="292"/>
      <c r="I40" s="93" t="str">
        <f>IF(VLOOKUP($A40,'FE - Flux 2 - UBL'!$A40:$R915,11,FALSE)=0,"",VLOOKUP($A40,'FE - Flux 2 - UBL'!$A40:$R915,11,FALSE))</f>
        <v> IDENTIFIER</v>
      </c>
      <c r="J40" s="93">
        <f>IF(VLOOKUP($A40,'FE - Flux 2 - UBL'!$A40:$R915,12,FALSE)=0,"",VLOOKUP($A40,'FE - Flux 2 - UBL'!$A40:$R915,12,FALSE))</f>
        <v>100</v>
      </c>
      <c r="K40" s="91" t="str">
        <f>IF(VLOOKUP($A40,'FE - Flux 2 - UBL'!$A40:$R915,13,FALSE)=0,"",VLOOKUP($A40,'FE - Flux 2 - UBL'!$A40:$R915,13,FALSE))</f>
        <v/>
      </c>
      <c r="L40" s="159" t="str">
        <f>IF(VLOOKUP($A40,'FE - Flux 2 - UBL'!$A40:$R915,14,FALSE)=0,"",VLOOKUP($A40,'FE - Flux 2 - UBL'!$A40:$R915,14,FALSE))</f>
        <v> This field is only used to enter the SIREN of a single taxable person. No SIREN for the AU in OCR</v>
      </c>
      <c r="M40" s="95" t="str">
        <f>IF(VLOOKUP($A40,'FE - Flux 2 - UBL'!$A40:$R915,15,FALSE)=0,"",VLOOKUP($A40,'FE - Flux 2 - UBL'!$A40:$R915,15,FALSE))</f>
        <v> Seller Identification</v>
      </c>
      <c r="N40" s="95" t="str">
        <f>IF(VLOOKUP($A40,'FE - Flux 2 - UBL'!$A40:$R915,16,FALSE)=0,"",VLOOKUP($A40,'FE - Flux 2 - UBL'!$A40:$R915,16,FALSE))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0" s="91" t="str">
        <f>IF(VLOOKUP($A40,'FE - Flux 2 - UBL'!$A40:$R915,17,FALSE)=0,"",VLOOKUP($A40,'FE - Flux 2 - UBL'!$A40:$R915,17,FALSE))</f>
        <v> G1.76 G1.13</v>
      </c>
      <c r="P40" s="91" t="str">
        <f>IF(VLOOKUP($A40,'FE - Flux 2 - UBL'!$A40:$R915,18,FALSE)=0,"",VLOOKUP($A40,'FE - Flux 2 - UBL'!$A40:$R915,18,FALSE))</f>
        <v/>
      </c>
      <c r="Q40" s="91" t="str">
        <f>IF(VLOOKUP($A40,'FE - Flux 2 - UBL'!$A40:$S915,19,FALSE)=0,"",VLOOKUP($A40,'FE - Flux 2 - UBL'!$A40:$S915,19,FALSE))</f>
        <v> BR-CO-26</v>
      </c>
      <c r="R40" s="91" t="s">
        <v>2173</v>
      </c>
      <c r="S40" s="95" t="str">
        <f>IF(VLOOKUP($A40,'FE - Flux 2 - CII'!$A40:$R480,17,FALSE)=0,"",VLOOKUP($A40,'FE - Flux 2 - CII'!$A40:$R480,18,FALSE))</f>
        <v/>
      </c>
    </row>
    <row r="41" spans="1:19" ht="34.5" customHeight="1">
      <c r="A41" s="97" t="s">
        <v>306</v>
      </c>
      <c r="B41" s="238" t="str">
        <f>VLOOKUP(A41,'FE - Flux 2 - UBL'!A41:D721,4,FALSE)</f>
        <v> 1..1</v>
      </c>
      <c r="C41" s="44"/>
      <c r="D41" s="29"/>
      <c r="E41" s="240" t="s">
        <v>215</v>
      </c>
      <c r="F41" s="135"/>
      <c r="G41" s="291" t="s">
        <v>1810</v>
      </c>
      <c r="H41" s="292"/>
      <c r="I41" s="93" t="str">
        <f>IF(VLOOKUP($A41,'FE - Flux 2 - UBL'!$A41:$R916,11,FALSE)=0,"",VLOOKUP($A41,'FE - Flux 2 - UBL'!$A41:$R916,11,FALSE))</f>
        <v> IDENTIFIER</v>
      </c>
      <c r="J41" s="93">
        <f>IF(VLOOKUP($A41,'FE - Flux 2 - UBL'!$A41:$R916,12,FALSE)=0,"",VLOOKUP($A41,'FE - Flux 2 - UBL'!$A41:$R916,12,FALSE))</f>
        <v>4</v>
      </c>
      <c r="K41" s="91" t="str">
        <f>IF(VLOOKUP($A41,'FE - Flux 2 - UBL'!$A41:$R916,13,FALSE)=0,"",VLOOKUP($A41,'FE - Flux 2 - UBL'!$A41:$R916,13,FALSE))</f>
        <v> ISO6523 (ICD)</v>
      </c>
      <c r="L41" s="159" t="str">
        <f>IF(VLOOKUP($A41,'FE - Flux 2 - UBL'!$A41:$R916,14,FALSE)=0,"",VLOOKUP($A41,'FE - Flux 2 - UBL'!$A41:$R916,14,FALSE))</f>
        <v> Value = XXXX (value being created) for the SIREN of a single taxable person. If this field is used, it can only contain one value: the SIREN of the single taxable person.</v>
      </c>
      <c r="M41" s="95" t="str">
        <f>IF(VLOOKUP($A41,'FE - Flux 2 - UBL'!$A41:$R916,15,FALSE)=0,"",VLOOKUP($A41,'FE - Flux 2 - UBL'!$A41:$R916,15,FALSE))</f>
        <v> Seller ID schema identifier.</v>
      </c>
      <c r="N41" s="95" t="str">
        <f>IF(VLOOKUP($A41,'FE - Flux 2 - UBL'!$A41:$R916,16,FALSE)=0,"",VLOOKUP($A41,'FE - Flux 2 - UBL'!$A41:$R916,16,FALSE))</f>
        <v/>
      </c>
      <c r="O41" s="91" t="str">
        <f>IF(VLOOKUP($A41,'FE - Flux 2 - UBL'!$A41:$R916,17,FALSE)=0,"",VLOOKUP($A41,'FE - Flux 2 - UBL'!$A41:$R916,17,FALSE))</f>
        <v/>
      </c>
      <c r="P41" s="91" t="str">
        <f>IF(VLOOKUP($A41,'FE - Flux 2 - UBL'!$A41:$R916,18,FALSE)=0,"",VLOOKUP($A41,'FE - Flux 2 - UBL'!$A41:$R916,18,FALSE))</f>
        <v/>
      </c>
      <c r="Q41" s="91" t="str">
        <f>IF(VLOOKUP($A41,'FE - Flux 2 - UBL'!$A41:$S916,19,FALSE)=0,"",VLOOKUP($A41,'FE - Flux 2 - UBL'!$A41:$S916,19,FALSE))</f>
        <v/>
      </c>
      <c r="R41" s="91" t="s">
        <v>2173</v>
      </c>
      <c r="S41" s="95" t="str">
        <f>IF(VLOOKUP($A41,'FE - Flux 2 - CII'!$A41:$R481,17,FALSE)=0,"",VLOOKUP($A41,'FE - Flux 2 - CII'!$A41:$R481,18,FALSE))</f>
        <v/>
      </c>
    </row>
    <row r="42" spans="1:19" ht="86.5" customHeight="1">
      <c r="A42" s="97" t="s">
        <v>311</v>
      </c>
      <c r="B42" s="238" t="str">
        <f>VLOOKUP(A42,'FE - Flux 2 - UBL'!A42:D722,4,FALSE)</f>
        <v> 1..n</v>
      </c>
      <c r="C42" s="44"/>
      <c r="D42" s="84" t="s">
        <v>313</v>
      </c>
      <c r="E42" s="241"/>
      <c r="F42" s="242"/>
      <c r="G42" s="291" t="s">
        <v>2175</v>
      </c>
      <c r="H42" s="292"/>
      <c r="I42" s="93" t="str">
        <f>IF(VLOOKUP($A42,'FE - Flux 2 - UBL'!$A42:$R917,11,FALSE)=0,"",VLOOKUP($A42,'FE - Flux 2 - UBL'!$A42:$R917,11,FALSE))</f>
        <v> IDENTIFIER</v>
      </c>
      <c r="J42" s="93">
        <f>IF(VLOOKUP($A42,'FE - Flux 2 - UBL'!$A42:$R917,12,FALSE)=0,"",VLOOKUP($A42,'FE - Flux 2 - UBL'!$A42:$R917,12,FALSE))</f>
        <v>100</v>
      </c>
      <c r="K42" s="91" t="str">
        <f>IF(VLOOKUP($A42,'FE - Flux 2 - UBL'!$A42:$R917,13,FALSE)=0,"",VLOOKUP($A42,'FE - Flux 2 - UBL'!$A42:$R917,13,FALSE))</f>
        <v/>
      </c>
      <c r="L42" s="159" t="str">
        <f>IF(VLOOKUP($A42,'FE - Flux 2 - UBL'!$A42:$R917,14,FALSE)=0,"",VLOOKUP($A42,'FE - Flux 2 - UBL'!$A42:$R917,14,FALSE))</f>
        <v> This is the SIRET number that must at least be entered</v>
      </c>
      <c r="M42" s="95" t="str">
        <f>IF(VLOOKUP($A42,'FE - Flux 2 - UBL'!$A42:$R917,15,FALSE)=0,"",VLOOKUP($A42,'FE - Flux 2 - UBL'!$A42:$R917,15,FALSE))</f>
        <v> Seller Identification</v>
      </c>
      <c r="N42" s="95" t="str">
        <f>IF(VLOOKUP($A42,'FE - Flux 2 - UBL'!$A42:$R917,16,FALSE)=0,"",VLOOKUP($A42,'FE - Flux 2 - UBL'!$A42:$R917,16,FALSE))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2" s="91" t="str">
        <f>IF(VLOOKUP($A42,'FE - Flux 2 - UBL'!$A42:$R917,17,FALSE)=0,"",VLOOKUP($A42,'FE - Flux 2 - UBL'!$A42:$R917,17,FALSE))</f>
        <v> G1.08 G1.71 G1.80 G6.11</v>
      </c>
      <c r="P42" s="91" t="str">
        <f>IF(VLOOKUP($A42,'FE - Flux 2 - UBL'!$A42:$R917,18,FALSE)=0,"",VLOOKUP($A42,'FE - Flux 2 - UBL'!$A42:$R917,18,FALSE))</f>
        <v/>
      </c>
      <c r="Q42" s="91" t="str">
        <f>IF(VLOOKUP($A42,'FE - Flux 2 - UBL'!$A42:$S917,19,FALSE)=0,"",VLOOKUP($A42,'FE - Flux 2 - UBL'!$A42:$S917,19,FALSE))</f>
        <v/>
      </c>
      <c r="R42" s="91" t="s">
        <v>2173</v>
      </c>
      <c r="S42" s="95" t="str">
        <f>IF(VLOOKUP($A42,'FE - Flux 2 - CII'!$A42:$R482,17,FALSE)=0,"",VLOOKUP($A42,'FE - Flux 2 - CII'!$A42:$R482,18,FALSE))</f>
        <v/>
      </c>
    </row>
    <row r="43" spans="1:19" ht="38.15" customHeight="1">
      <c r="A43" s="97" t="s">
        <v>316</v>
      </c>
      <c r="B43" s="238" t="str">
        <f>VLOOKUP(A43,'FE - Flux 2 - UBL'!A43:D723,4,FALSE)</f>
        <v> 1..1</v>
      </c>
      <c r="C43" s="44"/>
      <c r="D43" s="29"/>
      <c r="E43" s="240" t="s">
        <v>317</v>
      </c>
      <c r="F43" s="144"/>
      <c r="G43" s="291" t="s">
        <v>1810</v>
      </c>
      <c r="H43" s="292"/>
      <c r="I43" s="93" t="str">
        <f>IF(VLOOKUP($A43,'FE - Flux 2 - UBL'!$A43:$R918,11,FALSE)=0,"",VLOOKUP($A43,'FE - Flux 2 - UBL'!$A43:$R918,11,FALSE))</f>
        <v> IDENTIFIER</v>
      </c>
      <c r="J43" s="93">
        <f>IF(VLOOKUP($A43,'FE - Flux 2 - UBL'!$A43:$R918,12,FALSE)=0,"",VLOOKUP($A43,'FE - Flux 2 - UBL'!$A43:$R918,12,FALSE))</f>
        <v>4</v>
      </c>
      <c r="K43" s="91" t="str">
        <f>IF(VLOOKUP($A43,'FE - Flux 2 - UBL'!$A43:$R918,13,FALSE)=0,"",VLOOKUP($A43,'FE - Flux 2 - UBL'!$A43:$R918,13,FALSE))</f>
        <v> ISO6523 (ICD)</v>
      </c>
      <c r="L43" s="159" t="str">
        <f>IF(VLOOKUP($A43,'FE - Flux 2 - UBL'!$A43:$R918,14,FALSE)=0,"",VLOOKUP($A43,'FE - Flux 2 - UBL'!$A43:$R918,14,FALSE))</f>
        <v> Value = 0009 for a SIRET</v>
      </c>
      <c r="M43" s="95" t="str">
        <f>IF(VLOOKUP($A43,'FE - Flux 2 - UBL'!$A43:$R918,15,FALSE)=0,"",VLOOKUP($A43,'FE - Flux 2 - UBL'!$A43:$R918,15,FALSE))</f>
        <v> Seller ID Schema ID</v>
      </c>
      <c r="N43" s="95" t="str">
        <f>IF(VLOOKUP($A43,'FE - Flux 2 - UBL'!$A43:$R918,16,FALSE)=0,"",VLOOKUP($A43,'FE - Flux 2 - UBL'!$A43:$R918,16,FALSE))</f>
        <v> If used, the schema identifier must be chosen from the list entries published by the ISO 6523 maintenance agency.</v>
      </c>
      <c r="O43" s="91" t="str">
        <f>IF(VLOOKUP($A43,'FE - Flux 2 - UBL'!$A43:$R918,17,FALSE)=0,"",VLOOKUP($A43,'FE - Flux 2 - UBL'!$A43:$R918,17,FALSE))</f>
        <v> G6.11 G1.11 G1.12 G1.16</v>
      </c>
      <c r="P43" s="91" t="str">
        <f>IF(VLOOKUP($A43,'FE - Flux 2 - UBL'!$A43:$R918,18,FALSE)=0,"",VLOOKUP($A43,'FE - Flux 2 - UBL'!$A43:$R918,18,FALSE))</f>
        <v> S1.11</v>
      </c>
      <c r="Q43" s="91" t="str">
        <f>IF(VLOOKUP($A43,'FE - Flux 2 - UBL'!$A43:$S918,19,FALSE)=0,"",VLOOKUP($A43,'FE - Flux 2 - UBL'!$A43:$S918,19,FALSE))</f>
        <v/>
      </c>
      <c r="R43" s="91" t="s">
        <v>2173</v>
      </c>
      <c r="S43" s="95" t="str">
        <f>IF(VLOOKUP($A43,'FE - Flux 2 - CII'!$A43:$R483,17,FALSE)=0,"",VLOOKUP($A43,'FE - Flux 2 - CII'!$A43:$R483,18,FALSE))</f>
        <v/>
      </c>
    </row>
    <row r="44" spans="1:19" ht="75.650000000000006" customHeight="1">
      <c r="A44" s="97" t="s">
        <v>323</v>
      </c>
      <c r="B44" s="238" t="str">
        <f>VLOOKUP(A44,'FE - Flux 2 - UBL'!A44:D724,4,FALSE)</f>
        <v> 0..n</v>
      </c>
      <c r="C44" s="44"/>
      <c r="D44" s="84" t="s">
        <v>324</v>
      </c>
      <c r="E44" s="241"/>
      <c r="F44" s="242"/>
      <c r="G44" s="291" t="s">
        <v>2175</v>
      </c>
      <c r="H44" s="292"/>
      <c r="I44" s="93" t="str">
        <f>IF(VLOOKUP($A44,'FE - Flux 2 - UBL'!$A44:$R919,11,FALSE)=0,"",VLOOKUP($A44,'FE - Flux 2 - UBL'!$A44:$R919,11,FALSE))</f>
        <v> IDENTIFIER</v>
      </c>
      <c r="J44" s="93">
        <f>IF(VLOOKUP($A44,'FE - Flux 2 - UBL'!$A44:$R919,12,FALSE)=0,"",VLOOKUP($A44,'FE - Flux 2 - UBL'!$A44:$R919,12,FALSE))</f>
        <v>100</v>
      </c>
      <c r="K44" s="91" t="str">
        <f>IF(VLOOKUP($A44,'FE - Flux 2 - UBL'!$A44:$R919,13,FALSE)=0,"",VLOOKUP($A44,'FE - Flux 2 - UBL'!$A44:$R919,13,FALSE))</f>
        <v/>
      </c>
      <c r="L44" s="159" t="str">
        <f>IF(VLOOKUP($A44,'FE - Flux 2 - UBL'!$A44:$R919,14,FALSE)=0,"",VLOOKUP($A44,'FE - Flux 2 - UBL'!$A44:$R919,14,FALSE))</f>
        <v/>
      </c>
      <c r="M44" s="95" t="str">
        <f>IF(VLOOKUP($A44,'FE - Flux 2 - UBL'!$A44:$R919,15,FALSE)=0,"",VLOOKUP($A44,'FE - Flux 2 - UBL'!$A44:$R919,15,FALSE))</f>
        <v> Seller identification.</v>
      </c>
      <c r="N44" s="95" t="str">
        <f>IF(VLOOKUP($A44,'FE - Flux 2 - UBL'!$A44:$R919,16,FALSE)=0,"",VLOOKUP($A44,'FE - Flux 2 - UBL'!$A44:$R919,16,FALSE))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4" s="91" t="str">
        <f>IF(VLOOKUP($A44,'FE - Flux 2 - UBL'!$A44:$R919,17,FALSE)=0,"",VLOOKUP($A44,'FE - Flux 2 - UBL'!$A44:$R919,17,FALSE))</f>
        <v> G2.29</v>
      </c>
      <c r="P44" s="91" t="str">
        <f>IF(VLOOKUP($A44,'FE - Flux 2 - UBL'!$A44:$R919,18,FALSE)=0,"",VLOOKUP($A44,'FE - Flux 2 - UBL'!$A44:$R919,18,FALSE))</f>
        <v/>
      </c>
      <c r="Q44" s="91" t="str">
        <f>IF(VLOOKUP($A44,'FE - Flux 2 - UBL'!$A44:$S919,19,FALSE)=0,"",VLOOKUP($A44,'FE - Flux 2 - UBL'!$A44:$S919,19,FALSE))</f>
        <v/>
      </c>
      <c r="R44" s="91" t="s">
        <v>2173</v>
      </c>
      <c r="S44" s="95" t="str">
        <f>IF(VLOOKUP($A44,'FE - Flux 2 - CII'!$A44:$R484,17,FALSE)=0,"",VLOOKUP($A44,'FE - Flux 2 - CII'!$A44:$R484,18,FALSE))</f>
        <v/>
      </c>
    </row>
    <row r="45" spans="1:19" ht="35.15" customHeight="1">
      <c r="A45" s="97" t="s">
        <v>326</v>
      </c>
      <c r="B45" s="238" t="str">
        <f>VLOOKUP(A45,'FE - Flux 2 - UBL'!A45:D725,4,FALSE)</f>
        <v> 1..1</v>
      </c>
      <c r="C45" s="44"/>
      <c r="D45" s="29"/>
      <c r="E45" s="240" t="s">
        <v>327</v>
      </c>
      <c r="F45" s="144"/>
      <c r="G45" s="291" t="s">
        <v>1810</v>
      </c>
      <c r="H45" s="292"/>
      <c r="I45" s="93" t="str">
        <f>IF(VLOOKUP($A45,'FE - Flux 2 - UBL'!$A45:$R920,11,FALSE)=0,"",VLOOKUP($A45,'FE - Flux 2 - UBL'!$A45:$R920,11,FALSE))</f>
        <v> IDENTIFIER</v>
      </c>
      <c r="J45" s="93">
        <f>IF(VLOOKUP($A45,'FE - Flux 2 - UBL'!$A45:$R920,12,FALSE)=0,"",VLOOKUP($A45,'FE - Flux 2 - UBL'!$A45:$R920,12,FALSE))</f>
        <v>4</v>
      </c>
      <c r="K45" s="91" t="str">
        <f>IF(VLOOKUP($A45,'FE - Flux 2 - UBL'!$A45:$R920,13,FALSE)=0,"",VLOOKUP($A45,'FE - Flux 2 - UBL'!$A45:$R920,13,FALSE))</f>
        <v xml:space="preserve"> ISO6523 (ICD) Value = 0224</v>
      </c>
      <c r="L45" s="159" t="str">
        <f>IF(VLOOKUP($A45,'FE - Flux 2 - UBL'!$A45:$R920,14,FALSE)=0,"",VLOOKUP($A45,'FE - Flux 2 - UBL'!$A45:$R920,14,FALSE))</f>
        <v/>
      </c>
      <c r="M45" s="95" t="str">
        <f>IF(VLOOKUP($A45,'FE - Flux 2 - UBL'!$A45:$R920,15,FALSE)=0,"",VLOOKUP($A45,'FE - Flux 2 - UBL'!$A45:$R920,15,FALSE))</f>
        <v> Seller ID Schema ID</v>
      </c>
      <c r="N45" s="95" t="str">
        <f>IF(VLOOKUP($A45,'FE - Flux 2 - UBL'!$A45:$R920,16,FALSE)=0,"",VLOOKUP($A45,'FE - Flux 2 - UBL'!$A45:$R920,16,FALSE))</f>
        <v> If no identification diagram is specified, it should be known to the Buyer and the Seller.</v>
      </c>
      <c r="O45" s="91" t="str">
        <f>IF(VLOOKUP($A45,'FE - Flux 2 - UBL'!$A45:$R920,17,FALSE)=0,"",VLOOKUP($A45,'FE - Flux 2 - UBL'!$A45:$R920,17,FALSE))</f>
        <v/>
      </c>
      <c r="P45" s="91" t="str">
        <f>IF(VLOOKUP($A45,'FE - Flux 2 - UBL'!$A45:$R920,18,FALSE)=0,"",VLOOKUP($A45,'FE - Flux 2 - UBL'!$A45:$R920,18,FALSE))</f>
        <v> S1.11</v>
      </c>
      <c r="Q45" s="91" t="str">
        <f>IF(VLOOKUP($A45,'FE - Flux 2 - UBL'!$A45:$S920,19,FALSE)=0,"",VLOOKUP($A45,'FE - Flux 2 - UBL'!$A45:$S920,19,FALSE))</f>
        <v/>
      </c>
      <c r="R45" s="91" t="s">
        <v>2173</v>
      </c>
      <c r="S45" s="95" t="str">
        <f>IF(VLOOKUP($A45,'FE - Flux 2 - CII'!$A45:$R485,17,FALSE)=0,"",VLOOKUP($A45,'FE - Flux 2 - CII'!$A45:$R485,18,FALSE))</f>
        <v/>
      </c>
    </row>
    <row r="46" spans="1:19" ht="42">
      <c r="A46" s="97" t="s">
        <v>330</v>
      </c>
      <c r="B46" s="238" t="str">
        <f>VLOOKUP(A46,'FE - Flux 2 - UBL'!A46:D726,4,FALSE)</f>
        <v> 0..1</v>
      </c>
      <c r="C46" s="43"/>
      <c r="D46" s="30" t="s">
        <v>331</v>
      </c>
      <c r="E46" s="99"/>
      <c r="F46" s="133"/>
      <c r="G46" s="291" t="s">
        <v>1811</v>
      </c>
      <c r="H46" s="292"/>
      <c r="I46" s="93" t="str">
        <f>IF(VLOOKUP($A46,'FE - Flux 2 - UBL'!$A46:$R921,11,FALSE)=0,"",VLOOKUP($A46,'FE - Flux 2 - UBL'!$A46:$R921,11,FALSE))</f>
        <v> IDENTIFIER</v>
      </c>
      <c r="J46" s="93">
        <f>IF(VLOOKUP($A46,'FE - Flux 2 - UBL'!$A46:$R921,12,FALSE)=0,"",VLOOKUP($A46,'FE - Flux 2 - UBL'!$A46:$R921,12,FALSE))</f>
        <v>9</v>
      </c>
      <c r="K46" s="91" t="str">
        <f>IF(VLOOKUP($A46,'FE - Flux 2 - UBL'!$A46:$R921,13,FALSE)=0,"",VLOOKUP($A46,'FE - Flux 2 - UBL'!$A46:$R921,13,FALSE))</f>
        <v xml:space="preserve"> SIREN</v>
      </c>
      <c r="L46" s="159" t="str">
        <f>IF(VLOOKUP($A46,'FE - Flux 2 - UBL'!$A46:$R921,14,FALSE)=0,"",VLOOKUP($A46,'FE - Flux 2 - UBL'!$A46:$R921,14,FALSE))</f>
        <v/>
      </c>
      <c r="M46" s="95" t="str">
        <f>IF(VLOOKUP($A46,'FE - Flux 2 - UBL'!$A46:$R921,15,FALSE)=0,"",VLOOKUP($A46,'FE - Flux 2 - UBL'!$A46:$R921,15,FALSE))</f>
        <v> Identifier issued by an official registration body, which identifies the Seller as a legal entity or legal entity.</v>
      </c>
      <c r="N46" s="95" t="str">
        <f>IF(VLOOKUP($A46,'FE - Flux 2 - UBL'!$A46:$R921,16,FALSE)=0,"",VLOOKUP($A46,'FE - Flux 2 - UBL'!$A46:$R921,16,FALSE))</f>
        <v>If no identification diagram is specified, it should be known to the Buyer and the Seller.</v>
      </c>
      <c r="O46" s="91" t="str">
        <f>IF(VLOOKUP($A46,'FE - Flux 2 - UBL'!$A46:$R921,17,FALSE)=0,"",VLOOKUP($A46,'FE - Flux 2 - UBL'!$A46:$R921,17,FALSE))</f>
        <v> G1.61 G1.76 G6.08</v>
      </c>
      <c r="P46" s="91" t="str">
        <f>IF(VLOOKUP($A46,'FE - Flux 2 - UBL'!$A46:$R921,18,FALSE)=0,"",VLOOKUP($A46,'FE - Flux 2 - UBL'!$A46:$R921,18,FALSE))</f>
        <v/>
      </c>
      <c r="Q46" s="91" t="str">
        <f>IF(VLOOKUP($A46,'FE - Flux 2 - UBL'!$A46:$S921,19,FALSE)=0,"",VLOOKUP($A46,'FE - Flux 2 - UBL'!$A46:$S921,19,FALSE))</f>
        <v> BR-CO-26</v>
      </c>
      <c r="R46" s="91" t="s">
        <v>2173</v>
      </c>
      <c r="S46" s="95" t="str">
        <f>IF(VLOOKUP($A46,'FE - Flux 2 - CII'!$A46:$R486,17,FALSE)=0,"",VLOOKUP($A46,'FE - Flux 2 - CII'!$A46:$R486,18,FALSE))</f>
        <v/>
      </c>
    </row>
    <row r="47" spans="1:19" ht="30" customHeight="1">
      <c r="A47" s="97" t="s">
        <v>336</v>
      </c>
      <c r="B47" s="238" t="str">
        <f>VLOOKUP(A47,'FE - Flux 2 - UBL'!A47:D727,4,FALSE)</f>
        <v> 1..1</v>
      </c>
      <c r="C47" s="43"/>
      <c r="D47" s="31"/>
      <c r="E47" s="285" t="s">
        <v>215</v>
      </c>
      <c r="F47" s="286"/>
      <c r="G47" s="291" t="s">
        <v>1812</v>
      </c>
      <c r="H47" s="292"/>
      <c r="I47" s="93" t="str">
        <f>IF(VLOOKUP($A47,'FE - Flux 2 - UBL'!$A47:$R922,11,FALSE)=0,"",VLOOKUP($A47,'FE - Flux 2 - UBL'!$A47:$R922,11,FALSE))</f>
        <v> IDENTIFIER</v>
      </c>
      <c r="J47" s="93">
        <f>IF(VLOOKUP($A47,'FE - Flux 2 - UBL'!$A47:$R922,12,FALSE)=0,"",VLOOKUP($A47,'FE - Flux 2 - UBL'!$A47:$R922,12,FALSE))</f>
        <v>4</v>
      </c>
      <c r="K47" s="91" t="str">
        <f>IF(VLOOKUP($A47,'FE - Flux 2 - UBL'!$A47:$R922,13,FALSE)=0,"",VLOOKUP($A47,'FE - Flux 2 - UBL'!$A47:$R922,13,FALSE))</f>
        <v> ISO6523 (ICD)</v>
      </c>
      <c r="L47" s="159" t="str">
        <f>IF(VLOOKUP($A47,'FE - Flux 2 - UBL'!$A47:$R922,14,FALSE)=0,"",VLOOKUP($A47,'FE - Flux 2 - UBL'!$A47:$R922,14,FALSE))</f>
        <v> Value = 0002 for a SIREN</v>
      </c>
      <c r="M47" s="95" t="str">
        <f>IF(VLOOKUP($A47,'FE - Flux 2 - UBL'!$A47:$R922,15,FALSE)=0,"",VLOOKUP($A47,'FE - Flux 2 - UBL'!$A47:$R922,15,FALSE))</f>
        <v/>
      </c>
      <c r="N47" s="95" t="str">
        <f>IF(VLOOKUP($A47,'FE - Flux 2 - UBL'!$A47:$R922,16,FALSE)=0,"",VLOOKUP($A47,'FE - Flux 2 - UBL'!$A47:$R922,16,FALSE))</f>
        <v/>
      </c>
      <c r="O47" s="91" t="str">
        <f>IF(VLOOKUP($A47,'FE - Flux 2 - UBL'!$A47:$R922,17,FALSE)=0,"",VLOOKUP($A47,'FE - Flux 2 - UBL'!$A47:$R922,17,FALSE))</f>
        <v> G6.08</v>
      </c>
      <c r="P47" s="91" t="str">
        <f>IF(VLOOKUP($A47,'FE - Flux 2 - UBL'!$A47:$R922,18,FALSE)=0,"",VLOOKUP($A47,'FE - Flux 2 - UBL'!$A47:$R922,18,FALSE))</f>
        <v/>
      </c>
      <c r="Q47" s="91" t="str">
        <f>IF(VLOOKUP($A47,'FE - Flux 2 - UBL'!$A47:$S922,19,FALSE)=0,"",VLOOKUP($A47,'FE - Flux 2 - UBL'!$A47:$S922,19,FALSE))</f>
        <v/>
      </c>
      <c r="R47" s="91" t="s">
        <v>2173</v>
      </c>
      <c r="S47" s="95" t="str">
        <f>IF(VLOOKUP($A47,'FE - Flux 2 - CII'!$A47:$R487,17,FALSE)=0,"",VLOOKUP($A47,'FE - Flux 2 - CII'!$A47:$R487,18,FALSE))</f>
        <v/>
      </c>
    </row>
    <row r="48" spans="1:19" ht="70">
      <c r="A48" s="97" t="s">
        <v>339</v>
      </c>
      <c r="B48" s="238" t="str">
        <f>VLOOKUP(A48,'FE - Flux 2 - UBL'!A48:D728,4,FALSE)</f>
        <v> 0..1</v>
      </c>
      <c r="C48" s="43"/>
      <c r="D48" s="137" t="s">
        <v>340</v>
      </c>
      <c r="E48" s="99"/>
      <c r="F48" s="133"/>
      <c r="G48" s="291" t="s">
        <v>1813</v>
      </c>
      <c r="H48" s="292"/>
      <c r="I48" s="93" t="str">
        <f>IF(VLOOKUP($A48,'FE - Flux 2 - UBL'!$A48:$R923,11,FALSE)=0,"",VLOOKUP($A48,'FE - Flux 2 - UBL'!$A48:$R923,11,FALSE))</f>
        <v> IDENTIFIER</v>
      </c>
      <c r="J48" s="93">
        <f>IF(VLOOKUP($A48,'FE - Flux 2 - UBL'!$A48:$R923,12,FALSE)=0,"",VLOOKUP($A48,'FE - Flux 2 - UBL'!$A48:$R923,12,FALSE))</f>
        <v>15</v>
      </c>
      <c r="K48" s="91" t="str">
        <f>IF(VLOOKUP($A48,'FE - Flux 2 - UBL'!$A48:$R923,13,FALSE)=0,"",VLOOKUP($A48,'FE - Flux 2 - UBL'!$A48:$R923,13,FALSE))</f>
        <v/>
      </c>
      <c r="L48" s="159" t="str">
        <f>IF(VLOOKUP($A48,'FE - Flux 2 - UBL'!$A48:$R923,14,FALSE)=0,"",VLOOKUP($A48,'FE - Flux 2 - UBL'!$A48:$R923,14,FALSE))</f>
        <v/>
      </c>
      <c r="M48" s="95" t="str">
        <f>IF(VLOOKUP($A48,'FE - Flux 2 - UBL'!$A48:$R923,15,FALSE)=0,"",VLOOKUP($A48,'FE - Flux 2 - UBL'!$A48:$R923,15,FALSE))</f>
        <v> Seller's VAT ID (also called Seller's VAT Identification Number).</v>
      </c>
      <c r="N48" s="95" t="str">
        <f>IF(VLOOKUP($A48,'FE - Flux 2 - UBL'!$A48:$R923,16,FALSE)=0,"",VLOOKUP($A48,'FE - Flux 2 - UBL'!$A48:$R923,16,FALSE))</f>
        <v> According to Article 215 of Council Directive 2006/112/EC [2], the individual VAT identification number includes a prefix in accordance with ISO 3166-1 alpha-2 to identify the Member State by which it was awarded. However, Greece is allowed to use the prefix "EL".</v>
      </c>
      <c r="O48" s="91" t="str">
        <f>IF(VLOOKUP($A48,'FE - Flux 2 - UBL'!$A48:$R923,17,FALSE)=0,"",VLOOKUP($A48,'FE - Flux 2 - UBL'!$A48:$R923,17,FALSE))</f>
        <v> G1.47 G6.11</v>
      </c>
      <c r="P48" s="91" t="str">
        <f>IF(VLOOKUP($A48,'FE - Flux 2 - UBL'!$A48:$R923,18,FALSE)=0,"",VLOOKUP($A48,'FE - Flux 2 - UBL'!$A48:$R923,18,FALSE))</f>
        <v/>
      </c>
      <c r="Q48" s="91" t="str">
        <f>IF(VLOOKUP($A48,'FE - Flux 2 - UBL'!$A48:$S923,19,FALSE)=0,"",VLOOKUP($A48,'FE - Flux 2 - UBL'!$A48:$S923,19,FALSE))</f>
        <v> BR-CO-9 BR-CO-26</v>
      </c>
      <c r="R48" s="91" t="s">
        <v>2171</v>
      </c>
      <c r="S48" s="95" t="str">
        <f>IF(VLOOKUP($A48,'FE - Flux 2 - CII'!$A48:$R488,17,FALSE)=0,"",VLOOKUP($A48,'FE - Flux 2 - CII'!$A48:$R488,18,FALSE))</f>
        <v/>
      </c>
    </row>
    <row r="49" spans="1:19" ht="28">
      <c r="A49" s="97" t="s">
        <v>346</v>
      </c>
      <c r="B49" s="238" t="str">
        <f>VLOOKUP(A49,'FE - Flux 2 - UBL'!A49:D729,4,FALSE)</f>
        <v> 1..1</v>
      </c>
      <c r="C49" s="44"/>
      <c r="D49" s="31"/>
      <c r="E49" s="135" t="s">
        <v>347</v>
      </c>
      <c r="F49" s="207"/>
      <c r="G49" s="291" t="s">
        <v>2176</v>
      </c>
      <c r="H49" s="292"/>
      <c r="I49" s="93" t="str">
        <f>IF(VLOOKUP($A49,'FE - Flux 2 - UBL'!$A49:$R924,11,FALSE)=0,"",VLOOKUP($A49,'FE - Flux 2 - UBL'!$A49:$R924,11,FALSE))</f>
        <v> CODED</v>
      </c>
      <c r="J49" s="93">
        <f>IF(VLOOKUP($A49,'FE - Flux 2 - UBL'!$A49:$R924,12,FALSE)=0,"",VLOOKUP($A49,'FE - Flux 2 - UBL'!$A49:$R924,12,FALSE))</f>
        <v>3</v>
      </c>
      <c r="K49" s="91" t="str">
        <f>IF(VLOOKUP($A49,'FE - Flux 2 - UBL'!$A49:$R924,13,FALSE)=0,"",VLOOKUP($A49,'FE - Flux 2 - UBL'!$A49:$R924,13,FALSE))</f>
        <v> Value = VAT (UBL) Value = VA (CII)</v>
      </c>
      <c r="L49" s="159" t="str">
        <f>IF(VLOOKUP($A49,'FE - Flux 2 - UBL'!$A49:$R924,14,FALSE)=0,"",VLOOKUP($A49,'FE - Flux 2 - UBL'!$A49:$R924,14,FALSE))</f>
        <v/>
      </c>
      <c r="M49" s="95" t="str">
        <f>IF(VLOOKUP($A49,'FE - Flux 2 - UBL'!$A49:$R924,15,FALSE)=0,"",VLOOKUP($A49,'FE - Flux 2 - UBL'!$A49:$R924,15,FALSE))</f>
        <v/>
      </c>
      <c r="N49" s="95" t="str">
        <f>IF(VLOOKUP($A49,'FE - Flux 2 - UBL'!$A49:$R924,16,FALSE)=0,"",VLOOKUP($A49,'FE - Flux 2 - UBL'!$A49:$R924,16,FALSE))</f>
        <v/>
      </c>
      <c r="O49" s="91" t="str">
        <f>IF(VLOOKUP($A49,'FE - Flux 2 - UBL'!$A49:$R924,17,FALSE)=0,"",VLOOKUP($A49,'FE - Flux 2 - UBL'!$A49:$R924,17,FALSE))</f>
        <v> G6.11</v>
      </c>
      <c r="P49" s="91" t="str">
        <f>IF(VLOOKUP($A49,'FE - Flux 2 - UBL'!$A49:$R924,18,FALSE)=0,"",VLOOKUP($A49,'FE - Flux 2 - UBL'!$A49:$R924,18,FALSE))</f>
        <v/>
      </c>
      <c r="Q49" s="91" t="str">
        <f>IF(VLOOKUP($A49,'FE - Flux 2 - UBL'!$A49:$S924,19,FALSE)=0,"",VLOOKUP($A49,'FE - Flux 2 - UBL'!$A49:$S924,19,FALSE))</f>
        <v/>
      </c>
      <c r="R49" s="91" t="s">
        <v>2171</v>
      </c>
      <c r="S49" s="95" t="str">
        <f>IF(VLOOKUP($A49,'FE - Flux 2 - CII'!$A49:$R489,17,FALSE)=0,"",VLOOKUP($A49,'FE - Flux 2 - CII'!$A49:$R489,18,FALSE))</f>
        <v/>
      </c>
    </row>
    <row r="50" spans="1:19" ht="84">
      <c r="A50" s="97" t="s">
        <v>350</v>
      </c>
      <c r="B50" s="238" t="str">
        <f>VLOOKUP(A50,'FE - Flux 2 - UBL'!A50:D730,4,FALSE)</f>
        <v> 0..1</v>
      </c>
      <c r="C50" s="44"/>
      <c r="D50" s="137" t="s">
        <v>351</v>
      </c>
      <c r="E50" s="32"/>
      <c r="F50" s="32"/>
      <c r="G50" s="291" t="s">
        <v>1813</v>
      </c>
      <c r="H50" s="292"/>
      <c r="I50" s="93" t="str">
        <f>IF(VLOOKUP($A50,'FE - Flux 2 - UBL'!$A50:$R925,11,FALSE)=0,"",VLOOKUP($A50,'FE - Flux 2 - UBL'!$A50:$R925,11,FALSE))</f>
        <v> IDENTIFIER</v>
      </c>
      <c r="J50" s="93">
        <f>IF(VLOOKUP($A50,'FE - Flux 2 - UBL'!$A50:$R925,12,FALSE)=0,"",VLOOKUP($A50,'FE - Flux 2 - UBL'!$A50:$R925,12,FALSE))</f>
        <v>100</v>
      </c>
      <c r="K50" s="91" t="str">
        <f>IF(VLOOKUP($A50,'FE - Flux 2 - UBL'!$A50:$R925,13,FALSE)=0,"",VLOOKUP($A50,'FE - Flux 2 - UBL'!$A50:$R925,13,FALSE))</f>
        <v/>
      </c>
      <c r="L50" s="159" t="str">
        <f>IF(VLOOKUP($A50,'FE - Flux 2 - UBL'!$A50:$R925,14,FALSE)=0,"",VLOOKUP($A50,'FE - Flux 2 - UBL'!$A50:$R925,14,FALSE))</f>
        <v>This data is not generally used in France</v>
      </c>
      <c r="M50" s="95" t="str">
        <f>IF(VLOOKUP($A50,'FE - Flux 2 - UBL'!$A50:$R925,15,FALSE)=0,"",VLOOKUP($A50,'FE - Flux 2 - UBL'!$A50:$R925,15,FALSE))</f>
        <v> Reference allowing the Seller to indicate that he is registered with the tax administration. For France, this data does not allow the intra-community VAT number to be conveyed</v>
      </c>
      <c r="N50" s="95" t="str">
        <f>IF(VLOOKUP($A50,'FE - Flux 2 - UBL'!$A50:$R925,16,FALSE)=0,"",VLOOKUP($A50,'FE - Flux 2 - UBL'!$A50:$R925,16,FALSE))</f>
        <v> This information may have an impact on how the Buyer makes payment (in particular with regard to social security contributions). For example, in some countries, if the Seller is not registered as a taxable entity, the Buyer is required to withhold the tax amount and pay it on behalf of the Seller.</v>
      </c>
      <c r="O50" s="91" t="str">
        <f>IF(VLOOKUP($A50,'FE - Flux 2 - UBL'!$A50:$R925,17,FALSE)=0,"",VLOOKUP($A50,'FE - Flux 2 - UBL'!$A50:$R925,17,FALSE))</f>
        <v/>
      </c>
      <c r="P50" s="91" t="str">
        <f>IF(VLOOKUP($A50,'FE - Flux 2 - UBL'!$A50:$R925,18,FALSE)=0,"",VLOOKUP($A50,'FE - Flux 2 - UBL'!$A50:$R925,18,FALSE))</f>
        <v/>
      </c>
      <c r="Q50" s="91" t="str">
        <f>IF(VLOOKUP($A50,'FE - Flux 2 - UBL'!$A50:$S925,19,FALSE)=0,"",VLOOKUP($A50,'FE - Flux 2 - UBL'!$A50:$S925,19,FALSE))</f>
        <v/>
      </c>
      <c r="R50" s="91" t="s">
        <v>2172</v>
      </c>
      <c r="S50" s="95" t="str">
        <f>IF(VLOOKUP($A50,'FE - Flux 2 - CII'!$A50:$R490,17,FALSE)=0,"",VLOOKUP($A50,'FE - Flux 2 - CII'!$A50:$R490,18,FALSE))</f>
        <v/>
      </c>
    </row>
    <row r="51" spans="1:19" ht="47.15" customHeight="1">
      <c r="A51" s="97" t="s">
        <v>355</v>
      </c>
      <c r="B51" s="238" t="str">
        <f>VLOOKUP(A51,'FE - Flux 2 - UBL'!A51:D731,4,FALSE)</f>
        <v> 1..1</v>
      </c>
      <c r="C51" s="44"/>
      <c r="D51" s="31"/>
      <c r="E51" s="135" t="s">
        <v>356</v>
      </c>
      <c r="F51" s="207"/>
      <c r="G51" s="291" t="s">
        <v>2177</v>
      </c>
      <c r="H51" s="292"/>
      <c r="I51" s="93" t="str">
        <f>IF(VLOOKUP($A51,'FE - Flux 2 - UBL'!$A51:$R926,11,FALSE)=0,"",VLOOKUP($A51,'FE - Flux 2 - UBL'!$A51:$R926,11,FALSE))</f>
        <v> CODED</v>
      </c>
      <c r="J51" s="93">
        <f>IF(VLOOKUP($A51,'FE - Flux 2 - UBL'!$A51:$R926,12,FALSE)=0,"",VLOOKUP($A51,'FE - Flux 2 - UBL'!$A51:$R926,12,FALSE))</f>
        <v>4</v>
      </c>
      <c r="K51" s="91" t="str">
        <f>IF(VLOOKUP($A51,'FE - Flux 2 - UBL'!$A51:$R926,13,FALSE)=0,"",VLOOKUP($A51,'FE - Flux 2 - UBL'!$A51:$R926,13,FALSE))</f>
        <v> Value = LOC (UBL) Value = FC (CII)</v>
      </c>
      <c r="L51" s="159" t="str">
        <f>IF(VLOOKUP($A51,'FE - Flux 2 - UBL'!$A51:$R926,14,FALSE)=0,"",VLOOKUP($A51,'FE - Flux 2 - UBL'!$A51:$R926,14,FALSE))</f>
        <v/>
      </c>
      <c r="M51" s="95" t="str">
        <f>IF(VLOOKUP($A51,'FE - Flux 2 - UBL'!$A51:$R926,15,FALSE)=0,"",VLOOKUP($A51,'FE - Flux 2 - UBL'!$A51:$R926,15,FALSE))</f>
        <v/>
      </c>
      <c r="N51" s="95" t="str">
        <f>IF(VLOOKUP($A51,'FE - Flux 2 - UBL'!$A51:$R926,16,FALSE)=0,"",VLOOKUP($A51,'FE - Flux 2 - UBL'!$A51:$R926,16,FALSE))</f>
        <v/>
      </c>
      <c r="O51" s="91" t="str">
        <f>IF(VLOOKUP($A51,'FE - Flux 2 - UBL'!$A51:$R926,17,FALSE)=0,"",VLOOKUP($A51,'FE - Flux 2 - UBL'!$A51:$R926,17,FALSE))</f>
        <v/>
      </c>
      <c r="P51" s="91" t="str">
        <f>IF(VLOOKUP($A51,'FE - Flux 2 - UBL'!$A51:$R926,18,FALSE)=0,"",VLOOKUP($A51,'FE - Flux 2 - UBL'!$A51:$R926,18,FALSE))</f>
        <v/>
      </c>
      <c r="Q51" s="91" t="str">
        <f>IF(VLOOKUP($A51,'FE - Flux 2 - UBL'!$A51:$S926,19,FALSE)=0,"",VLOOKUP($A51,'FE - Flux 2 - UBL'!$A51:$S926,19,FALSE))</f>
        <v/>
      </c>
      <c r="R51" s="91" t="s">
        <v>2172</v>
      </c>
      <c r="S51" s="95" t="str">
        <f>IF(VLOOKUP($A51,'FE - Flux 2 - CII'!$A51:$R491,17,FALSE)=0,"",VLOOKUP($A51,'FE - Flux 2 - CII'!$A51:$R491,18,FALSE))</f>
        <v/>
      </c>
    </row>
    <row r="52" spans="1:19">
      <c r="A52" s="97" t="s">
        <v>359</v>
      </c>
      <c r="B52" s="238" t="str">
        <f>VLOOKUP(A52,'FE - Flux 2 - UBL'!A52:D732,4,FALSE)</f>
        <v> 0..1</v>
      </c>
      <c r="C52" s="44"/>
      <c r="D52" s="99" t="s">
        <v>360</v>
      </c>
      <c r="E52" s="32"/>
      <c r="F52" s="32"/>
      <c r="G52" s="291" t="s">
        <v>1816</v>
      </c>
      <c r="H52" s="292"/>
      <c r="I52" s="93" t="str">
        <f>IF(VLOOKUP($A52,'FE - Flux 2 - UBL'!$A52:$R927,11,FALSE)=0,"",VLOOKUP($A52,'FE - Flux 2 - UBL'!$A52:$R927,11,FALSE))</f>
        <v> TEXT</v>
      </c>
      <c r="J52" s="93">
        <f>IF(VLOOKUP($A52,'FE - Flux 2 - UBL'!$A52:$R927,12,FALSE)=0,"",VLOOKUP($A52,'FE - Flux 2 - UBL'!$A52:$R927,12,FALSE))</f>
        <v>1024</v>
      </c>
      <c r="K52" s="91" t="str">
        <f>IF(VLOOKUP($A52,'FE - Flux 2 - UBL'!$A52:$R927,13,FALSE)=0,"",VLOOKUP($A52,'FE - Flux 2 - UBL'!$A52:$R927,13,FALSE))</f>
        <v/>
      </c>
      <c r="L52" s="159" t="str">
        <f>IF(VLOOKUP($A52,'FE - Flux 2 - UBL'!$A52:$R927,14,FALSE)=0,"",VLOOKUP($A52,'FE - Flux 2 - UBL'!$A52:$R927,14,FALSE))</f>
        <v/>
      </c>
      <c r="M52" s="95" t="str">
        <f>IF(VLOOKUP($A52,'FE - Flux 2 - UBL'!$A52:$R927,15,FALSE)=0,"",VLOOKUP($A52,'FE - Flux 2 - UBL'!$A52:$R927,15,FALSE))</f>
        <v> Additional legal information about the Seller.</v>
      </c>
      <c r="N52" s="95" t="str">
        <f>IF(VLOOKUP($A52,'FE - Flux 2 - UBL'!$A52:$R927,16,FALSE)=0,"",VLOOKUP($A52,'FE - Flux 2 - UBL'!$A52:$R927,16,FALSE))</f>
        <v> Example: social capital.</v>
      </c>
      <c r="O52" s="91" t="str">
        <f>IF(VLOOKUP($A52,'FE - Flux 2 - UBL'!$A52:$R927,17,FALSE)=0,"",VLOOKUP($A52,'FE - Flux 2 - UBL'!$A52:$R927,17,FALSE))</f>
        <v> G2.27</v>
      </c>
      <c r="P52" s="91" t="str">
        <f>IF(VLOOKUP($A52,'FE - Flux 2 - UBL'!$A52:$R927,18,FALSE)=0,"",VLOOKUP($A52,'FE - Flux 2 - UBL'!$A52:$R927,18,FALSE))</f>
        <v/>
      </c>
      <c r="Q52" s="91" t="str">
        <f>IF(VLOOKUP($A52,'FE - Flux 2 - UBL'!$A52:$S927,19,FALSE)=0,"",VLOOKUP($A52,'FE - Flux 2 - UBL'!$A52:$S927,19,FALSE))</f>
        <v/>
      </c>
      <c r="R52" s="91" t="s">
        <v>2172</v>
      </c>
      <c r="S52" s="95" t="str">
        <f>IF(VLOOKUP($A52,'FE - Flux 2 - CII'!$A52:$R492,17,FALSE)=0,"",VLOOKUP($A52,'FE - Flux 2 - CII'!$A52:$R492,18,FALSE))</f>
        <v/>
      </c>
    </row>
    <row r="53" spans="1:19" ht="28">
      <c r="A53" s="97" t="s">
        <v>365</v>
      </c>
      <c r="B53" s="238" t="str">
        <f>VLOOKUP(A53,'FE - Flux 2 - UBL'!A53:D733,4,FALSE)</f>
        <v> 0..1</v>
      </c>
      <c r="C53" s="44"/>
      <c r="D53" s="137" t="s">
        <v>366</v>
      </c>
      <c r="E53" s="32"/>
      <c r="F53" s="32"/>
      <c r="G53" s="291" t="s">
        <v>1817</v>
      </c>
      <c r="H53" s="292"/>
      <c r="I53" s="93" t="str">
        <f>IF(VLOOKUP($A53,'FE - Flux 2 - UBL'!$A53:$R928,11,FALSE)=0,"",VLOOKUP($A53,'FE - Flux 2 - UBL'!$A53:$R928,11,FALSE))</f>
        <v> IDENTIFIER</v>
      </c>
      <c r="J53" s="93">
        <f>IF(VLOOKUP($A53,'FE - Flux 2 - UBL'!$A53:$R928,12,FALSE)=0,"",VLOOKUP($A53,'FE - Flux 2 - UBL'!$A53:$R928,12,FALSE))</f>
        <v>50</v>
      </c>
      <c r="K53" s="91" t="str">
        <f>IF(VLOOKUP($A53,'FE - Flux 2 - UBL'!$A53:$R928,13,FALSE)=0,"",VLOOKUP($A53,'FE - Flux 2 - UBL'!$A53:$R928,13,FALSE))</f>
        <v/>
      </c>
      <c r="L53" s="159" t="str">
        <f>IF(VLOOKUP($A53,'FE - Flux 2 - UBL'!$A53:$R928,14,FALSE)=0,"",VLOOKUP($A53,'FE - Flux 2 - UBL'!$A53:$R928,14,FALSE))</f>
        <v/>
      </c>
      <c r="M53" s="95" t="str">
        <f>IF(VLOOKUP($A53,'FE - Flux 2 - UBL'!$A53:$R928,15,FALSE)=0,"",VLOOKUP($A53,'FE - Flux 2 - UBL'!$A53:$R928,15,FALSE))</f>
        <v>Identifies the Seller's email address to which a commercial document can be sent.</v>
      </c>
      <c r="N53" s="95" t="str">
        <f>IF(VLOOKUP($A53,'FE - Flux 2 - UBL'!$A53:$R928,16,FALSE)=0,"",VLOOKUP($A53,'FE - Flux 2 - UBL'!$A53:$R928,16,FALSE))</f>
        <v/>
      </c>
      <c r="O53" s="91" t="str">
        <f>IF(VLOOKUP($A53,'FE - Flux 2 - UBL'!$A53:$R928,17,FALSE)=0,"",VLOOKUP($A53,'FE - Flux 2 - UBL'!$A53:$R928,17,FALSE))</f>
        <v/>
      </c>
      <c r="P53" s="91" t="str">
        <f>IF(VLOOKUP($A53,'FE - Flux 2 - UBL'!$A53:$R928,18,FALSE)=0,"",VLOOKUP($A53,'FE - Flux 2 - UBL'!$A53:$R928,18,FALSE))</f>
        <v/>
      </c>
      <c r="Q53" s="91" t="str">
        <f>IF(VLOOKUP($A53,'FE - Flux 2 - UBL'!$A53:$S928,19,FALSE)=0,"",VLOOKUP($A53,'FE - Flux 2 - UBL'!$A53:$S928,19,FALSE))</f>
        <v> BR-62</v>
      </c>
      <c r="R53" s="91" t="s">
        <v>2173</v>
      </c>
      <c r="S53" s="95" t="str">
        <f>IF(VLOOKUP($A53,'FE - Flux 2 - CII'!$A53:$R493,17,FALSE)=0,"",VLOOKUP($A53,'FE - Flux 2 - CII'!$A53:$R493,18,FALSE))</f>
        <v/>
      </c>
    </row>
    <row r="54" spans="1:19" ht="47.25" customHeight="1">
      <c r="A54" s="97" t="s">
        <v>370</v>
      </c>
      <c r="B54" s="238" t="str">
        <f>VLOOKUP(A54,'FE - Flux 2 - UBL'!A54:D734,4,FALSE)</f>
        <v> 1..1</v>
      </c>
      <c r="C54" s="44"/>
      <c r="D54" s="33"/>
      <c r="E54" s="135" t="s">
        <v>215</v>
      </c>
      <c r="F54" s="135"/>
      <c r="G54" s="318" t="s">
        <v>1818</v>
      </c>
      <c r="H54" s="319"/>
      <c r="I54" s="93" t="str">
        <f>IF(VLOOKUP($A54,'FE - Flux 2 - UBL'!$A54:$R929,11,FALSE)=0,"",VLOOKUP($A54,'FE - Flux 2 - UBL'!$A54:$R929,11,FALSE))</f>
        <v> IDENTIFIER</v>
      </c>
      <c r="J54" s="93">
        <f>IF(VLOOKUP($A54,'FE - Flux 2 - UBL'!$A54:$R929,12,FALSE)=0,"",VLOOKUP($A54,'FE - Flux 2 - UBL'!$A54:$R929,12,FALSE))</f>
        <v>4</v>
      </c>
      <c r="K54" s="91" t="str">
        <f>IF(VLOOKUP($A54,'FE - Flux 2 - UBL'!$A54:$R929,13,FALSE)=0,"",VLOOKUP($A54,'FE - Flux 2 - UBL'!$A54:$R929,13,FALSE))</f>
        <v> EN16931 Codelists</v>
      </c>
      <c r="L54" s="159" t="str">
        <f>IF(VLOOKUP($A54,'FE - Flux 2 - UBL'!$A54:$R929,14,FALSE)=0,"",VLOOKUP($A54,'FE - Flux 2 - UBL'!$A54:$R929,14,FALSE))</f>
        <v/>
      </c>
      <c r="M54" s="95" t="str">
        <f>IF(VLOOKUP($A54,'FE - Flux 2 - UBL'!$A54:$R929,15,FALSE)=0,"",VLOOKUP($A54,'FE - Flux 2 - UBL'!$A54:$R929,15,FALSE))</f>
        <v> Identifies the Seller's email address to which a commercial document can be sent.</v>
      </c>
      <c r="N54" s="95" t="str">
        <f>IF(VLOOKUP($A54,'FE - Flux 2 - UBL'!$A54:$R929,16,FALSE)=0,"",VLOOKUP($A54,'FE - Flux 2 - UBL'!$A54:$R929,16,FALSE))</f>
        <v> Seller Email ID Scheme Identifier</v>
      </c>
      <c r="O54" s="91" t="str">
        <f>IF(VLOOKUP($A54,'FE - Flux 2 - UBL'!$A54:$R929,17,FALSE)=0,"",VLOOKUP($A54,'FE - Flux 2 - UBL'!$A54:$R929,17,FALSE))</f>
        <v/>
      </c>
      <c r="P54" s="91" t="str">
        <f>IF(VLOOKUP($A54,'FE - Flux 2 - UBL'!$A54:$R929,18,FALSE)=0,"",VLOOKUP($A54,'FE - Flux 2 - UBL'!$A54:$R929,18,FALSE))</f>
        <v/>
      </c>
      <c r="Q54" s="91" t="str">
        <f>IF(VLOOKUP($A54,'FE - Flux 2 - UBL'!$A54:$S929,19,FALSE)=0,"",VLOOKUP($A54,'FE - Flux 2 - UBL'!$A54:$S929,19,FALSE))</f>
        <v/>
      </c>
      <c r="R54" s="91" t="s">
        <v>2173</v>
      </c>
      <c r="S54" s="95" t="str">
        <f>IF(VLOOKUP($A54,'FE - Flux 2 - CII'!$A54:$R494,17,FALSE)=0,"",VLOOKUP($A54,'FE - Flux 2 - CII'!$A54:$R494,18,FALSE))</f>
        <v/>
      </c>
    </row>
    <row r="55" spans="1:19" ht="28">
      <c r="A55" s="97" t="s">
        <v>374</v>
      </c>
      <c r="B55" s="238" t="str">
        <f>VLOOKUP(A55,'FE - Flux 2 - UBL'!A55:D735,4,FALSE)</f>
        <v> 1..1</v>
      </c>
      <c r="C55" s="43"/>
      <c r="D55" s="30" t="s">
        <v>375</v>
      </c>
      <c r="E55" s="99"/>
      <c r="F55" s="99"/>
      <c r="G55" s="291" t="s">
        <v>1819</v>
      </c>
      <c r="H55" s="292"/>
      <c r="I55" s="93" t="str">
        <f>IF(VLOOKUP($A55,'FE - Flux 2 - UBL'!$A55:$R930,11,FALSE)=0,"",VLOOKUP($A55,'FE - Flux 2 - UBL'!$A55:$R930,11,FALSE))</f>
        <v/>
      </c>
      <c r="J55" s="93" t="str">
        <f>IF(VLOOKUP($A55,'FE - Flux 2 - UBL'!$A55:$R930,12,FALSE)=0,"",VLOOKUP($A55,'FE - Flux 2 - UBL'!$A55:$R930,12,FALSE))</f>
        <v/>
      </c>
      <c r="K55" s="91" t="str">
        <f>IF(VLOOKUP($A55,'FE - Flux 2 - UBL'!$A55:$R930,13,FALSE)=0,"",VLOOKUP($A55,'FE - Flux 2 - UBL'!$A55:$R930,13,FALSE))</f>
        <v/>
      </c>
      <c r="L55" s="159" t="str">
        <f>IF(VLOOKUP($A55,'FE - Flux 2 - UBL'!$A55:$R930,14,FALSE)=0,"",VLOOKUP($A55,'FE - Flux 2 - UBL'!$A55:$R930,14,FALSE))</f>
        <v/>
      </c>
      <c r="M55" s="95" t="str">
        <f>IF(VLOOKUP($A55,'FE - Flux 2 - UBL'!$A55:$R930,15,FALSE)=0,"",VLOOKUP($A55,'FE - Flux 2 - UBL'!$A55:$R930,15,FALSE))</f>
        <v> Group of business terms providing information on the Seller's address.</v>
      </c>
      <c r="N55" s="95" t="str">
        <f>IF(VLOOKUP($A55,'FE - Flux 2 - UBL'!$A55:$R930,16,FALSE)=0,"",VLOOKUP($A55,'FE - Flux 2 - UBL'!$A55:$R930,16,FALSE))</f>
        <v> Relevant elements of the address must be completed to comply with legal requirements.</v>
      </c>
      <c r="O55" s="91" t="str">
        <f>IF(VLOOKUP($A55,'FE - Flux 2 - UBL'!$A55:$R930,17,FALSE)=0,"",VLOOKUP($A55,'FE - Flux 2 - UBL'!$A55:$R930,17,FALSE))</f>
        <v> G6.08</v>
      </c>
      <c r="P55" s="91" t="str">
        <f>IF(VLOOKUP($A55,'FE - Flux 2 - UBL'!$A55:$R930,18,FALSE)=0,"",VLOOKUP($A55,'FE - Flux 2 - UBL'!$A55:$R930,18,FALSE))</f>
        <v/>
      </c>
      <c r="Q55" s="91" t="str">
        <f>IF(VLOOKUP($A55,'FE - Flux 2 - UBL'!$A55:$S930,19,FALSE)=0,"",VLOOKUP($A55,'FE - Flux 2 - UBL'!$A55:$S930,19,FALSE))</f>
        <v> BR-8</v>
      </c>
      <c r="R55" s="91" t="s">
        <v>2171</v>
      </c>
      <c r="S55" s="95" t="str">
        <f>IF(VLOOKUP($A55,'FE - Flux 2 - CII'!$A55:$R495,17,FALSE)=0,"",VLOOKUP($A55,'FE - Flux 2 - CII'!$A55:$R495,18,FALSE))</f>
        <v/>
      </c>
    </row>
    <row r="56" spans="1:19" ht="36.75" customHeight="1">
      <c r="A56" s="109" t="s">
        <v>380</v>
      </c>
      <c r="B56" s="238" t="str">
        <f>VLOOKUP(A56,'FE - Flux 2 - UBL'!A56:D736,4,FALSE)</f>
        <v> 0..1</v>
      </c>
      <c r="C56" s="43"/>
      <c r="D56" s="34"/>
      <c r="E56" s="147" t="s">
        <v>381</v>
      </c>
      <c r="F56" s="207"/>
      <c r="G56" s="291" t="s">
        <v>1820</v>
      </c>
      <c r="H56" s="292"/>
      <c r="I56" s="93" t="str">
        <f>IF(VLOOKUP($A56,'FE - Flux 2 - UBL'!$A56:$R931,11,FALSE)=0,"",VLOOKUP($A56,'FE - Flux 2 - UBL'!$A56:$R931,11,FALSE))</f>
        <v> TEXT</v>
      </c>
      <c r="J56" s="93">
        <f>IF(VLOOKUP($A56,'FE - Flux 2 - UBL'!$A56:$R931,12,FALSE)=0,"",VLOOKUP($A56,'FE - Flux 2 - UBL'!$A56:$R931,12,FALSE))</f>
        <v>255</v>
      </c>
      <c r="K56" s="91" t="str">
        <f>IF(VLOOKUP($A56,'FE - Flux 2 - UBL'!$A56:$R931,13,FALSE)=0,"",VLOOKUP($A56,'FE - Flux 2 - UBL'!$A56:$R931,13,FALSE))</f>
        <v/>
      </c>
      <c r="L56" s="159" t="str">
        <f>IF(VLOOKUP($A56,'FE - Flux 2 - UBL'!$A56:$R931,14,FALSE)=0,"",VLOOKUP($A56,'FE - Flux 2 - UBL'!$A56:$R931,14,FALSE))</f>
        <v/>
      </c>
      <c r="M56" s="95" t="str">
        <f>IF(VLOOKUP($A56,'FE - Flux 2 - UBL'!$A56:$R931,15,FALSE)=0,"",VLOOKUP($A56,'FE - Flux 2 - UBL'!$A56:$R931,15,FALSE))</f>
        <v> Main line of an address.</v>
      </c>
      <c r="N56" s="95" t="str">
        <f>IF(VLOOKUP($A56,'FE - Flux 2 - UBL'!$A56:$R931,16,FALSE)=0,"",VLOOKUP($A56,'FE - Flux 2 - UBL'!$A56:$R931,16,FALSE))</f>
        <v> Usually the name and number of the street or post office box.</v>
      </c>
      <c r="O56" s="91" t="str">
        <f>IF(VLOOKUP($A56,'FE - Flux 2 - UBL'!$A56:$R931,17,FALSE)=0,"",VLOOKUP($A56,'FE - Flux 2 - UBL'!$A56:$R931,17,FALSE))</f>
        <v/>
      </c>
      <c r="P56" s="91" t="str">
        <f>IF(VLOOKUP($A56,'FE - Flux 2 - UBL'!$A56:$R931,18,FALSE)=0,"",VLOOKUP($A56,'FE - Flux 2 - UBL'!$A56:$R931,18,FALSE))</f>
        <v/>
      </c>
      <c r="Q56" s="91" t="str">
        <f>IF(VLOOKUP($A56,'FE - Flux 2 - UBL'!$A56:$S931,19,FALSE)=0,"",VLOOKUP($A56,'FE - Flux 2 - UBL'!$A56:$S931,19,FALSE))</f>
        <v/>
      </c>
      <c r="R56" s="91" t="s">
        <v>2173</v>
      </c>
      <c r="S56" s="95" t="str">
        <f>IF(VLOOKUP($A56,'FE - Flux 2 - CII'!$A56:$R496,17,FALSE)=0,"",VLOOKUP($A56,'FE - Flux 2 - CII'!$A56:$R496,18,FALSE))</f>
        <v/>
      </c>
    </row>
    <row r="57" spans="1:19" ht="36.75" customHeight="1">
      <c r="A57" s="109" t="s">
        <v>385</v>
      </c>
      <c r="B57" s="238" t="str">
        <f>VLOOKUP(A57,'FE - Flux 2 - UBL'!A57:D737,4,FALSE)</f>
        <v> 0..1</v>
      </c>
      <c r="C57" s="43"/>
      <c r="D57" s="34"/>
      <c r="E57" s="147" t="s">
        <v>386</v>
      </c>
      <c r="F57" s="207"/>
      <c r="G57" s="291" t="s">
        <v>1821</v>
      </c>
      <c r="H57" s="292"/>
      <c r="I57" s="93" t="str">
        <f>IF(VLOOKUP($A57,'FE - Flux 2 - UBL'!$A57:$R932,11,FALSE)=0,"",VLOOKUP($A57,'FE - Flux 2 - UBL'!$A57:$R932,11,FALSE))</f>
        <v> TEXT</v>
      </c>
      <c r="J57" s="93">
        <f>IF(VLOOKUP($A57,'FE - Flux 2 - UBL'!$A57:$R932,12,FALSE)=0,"",VLOOKUP($A57,'FE - Flux 2 - UBL'!$A57:$R932,12,FALSE))</f>
        <v>255</v>
      </c>
      <c r="K57" s="91" t="str">
        <f>IF(VLOOKUP($A57,'FE - Flux 2 - UBL'!$A57:$R932,13,FALSE)=0,"",VLOOKUP($A57,'FE - Flux 2 - UBL'!$A57:$R932,13,FALSE))</f>
        <v/>
      </c>
      <c r="L57" s="159" t="str">
        <f>IF(VLOOKUP($A57,'FE - Flux 2 - UBL'!$A57:$R932,14,FALSE)=0,"",VLOOKUP($A57,'FE - Flux 2 - UBL'!$A57:$R932,14,FALSE))</f>
        <v/>
      </c>
      <c r="M57" s="95" t="str">
        <f>IF(VLOOKUP($A57,'FE - Flux 2 - UBL'!$A57:$R932,15,FALSE)=0,"",VLOOKUP($A57,'FE - Flux 2 - UBL'!$A57:$R932,15,FALSE))</f>
        <v>Additional line of an address, which can be used to provide details and supplement the main line.</v>
      </c>
      <c r="N57" s="95" t="str">
        <f>IF(VLOOKUP($A57,'FE - Flux 2 - UBL'!$A57:$R932,16,FALSE)=0,"",VLOOKUP($A57,'FE - Flux 2 - UBL'!$A57:$R932,16,FALSE))</f>
        <v/>
      </c>
      <c r="O57" s="91" t="str">
        <f>IF(VLOOKUP($A57,'FE - Flux 2 - UBL'!$A57:$R932,17,FALSE)=0,"",VLOOKUP($A57,'FE - Flux 2 - UBL'!$A57:$R932,17,FALSE))</f>
        <v/>
      </c>
      <c r="P57" s="91" t="str">
        <f>IF(VLOOKUP($A57,'FE - Flux 2 - UBL'!$A57:$R932,18,FALSE)=0,"",VLOOKUP($A57,'FE - Flux 2 - UBL'!$A57:$R932,18,FALSE))</f>
        <v/>
      </c>
      <c r="Q57" s="91" t="str">
        <f>IF(VLOOKUP($A57,'FE - Flux 2 - UBL'!$A57:$S932,19,FALSE)=0,"",VLOOKUP($A57,'FE - Flux 2 - UBL'!$A57:$S932,19,FALSE))</f>
        <v/>
      </c>
      <c r="R57" s="91" t="s">
        <v>2173</v>
      </c>
      <c r="S57" s="95" t="str">
        <f>IF(VLOOKUP($A57,'FE - Flux 2 - CII'!$A57:$R497,17,FALSE)=0,"",VLOOKUP($A57,'FE - Flux 2 - CII'!$A57:$R497,18,FALSE))</f>
        <v/>
      </c>
    </row>
    <row r="58" spans="1:19" ht="36.75" customHeight="1">
      <c r="A58" s="109" t="s">
        <v>389</v>
      </c>
      <c r="B58" s="238" t="str">
        <f>VLOOKUP(A58,'FE - Flux 2 - UBL'!A58:D738,4,FALSE)</f>
        <v> 0..1</v>
      </c>
      <c r="C58" s="43"/>
      <c r="D58" s="34"/>
      <c r="E58" s="147" t="s">
        <v>390</v>
      </c>
      <c r="F58" s="207"/>
      <c r="G58" s="291" t="s">
        <v>1822</v>
      </c>
      <c r="H58" s="292"/>
      <c r="I58" s="93" t="str">
        <f>IF(VLOOKUP($A58,'FE - Flux 2 - UBL'!$A58:$R933,11,FALSE)=0,"",VLOOKUP($A58,'FE - Flux 2 - UBL'!$A58:$R933,11,FALSE))</f>
        <v> TEXT</v>
      </c>
      <c r="J58" s="93">
        <f>IF(VLOOKUP($A58,'FE - Flux 2 - UBL'!$A58:$R933,12,FALSE)=0,"",VLOOKUP($A58,'FE - Flux 2 - UBL'!$A58:$R933,12,FALSE))</f>
        <v>255</v>
      </c>
      <c r="K58" s="91" t="str">
        <f>IF(VLOOKUP($A58,'FE - Flux 2 - UBL'!$A58:$R933,13,FALSE)=0,"",VLOOKUP($A58,'FE - Flux 2 - UBL'!$A58:$R933,13,FALSE))</f>
        <v/>
      </c>
      <c r="L58" s="159" t="str">
        <f>IF(VLOOKUP($A58,'FE - Flux 2 - UBL'!$A58:$R933,14,FALSE)=0,"",VLOOKUP($A58,'FE - Flux 2 - UBL'!$A58:$R933,14,FALSE))</f>
        <v/>
      </c>
      <c r="M58" s="95" t="str">
        <f>IF(VLOOKUP($A58,'FE - Flux 2 - UBL'!$A58:$R933,15,FALSE)=0,"",VLOOKUP($A58,'FE - Flux 2 - UBL'!$A58:$R933,15,FALSE))</f>
        <v> Additional line of an address, which can be used to provide details and supplement the main line.</v>
      </c>
      <c r="N58" s="95" t="str">
        <f>IF(VLOOKUP($A58,'FE - Flux 2 - UBL'!$A58:$R933,16,FALSE)=0,"",VLOOKUP($A58,'FE - Flux 2 - UBL'!$A58:$R933,16,FALSE))</f>
        <v/>
      </c>
      <c r="O58" s="91" t="str">
        <f>IF(VLOOKUP($A58,'FE - Flux 2 - UBL'!$A58:$R933,17,FALSE)=0,"",VLOOKUP($A58,'FE - Flux 2 - UBL'!$A58:$R933,17,FALSE))</f>
        <v/>
      </c>
      <c r="P58" s="91" t="str">
        <f>IF(VLOOKUP($A58,'FE - Flux 2 - UBL'!$A58:$R933,18,FALSE)=0,"",VLOOKUP($A58,'FE - Flux 2 - UBL'!$A58:$R933,18,FALSE))</f>
        <v/>
      </c>
      <c r="Q58" s="91" t="str">
        <f>IF(VLOOKUP($A58,'FE - Flux 2 - UBL'!$A58:$S933,19,FALSE)=0,"",VLOOKUP($A58,'FE - Flux 2 - UBL'!$A58:$S933,19,FALSE))</f>
        <v/>
      </c>
      <c r="R58" s="91" t="s">
        <v>2173</v>
      </c>
      <c r="S58" s="95" t="str">
        <f>IF(VLOOKUP($A58,'FE - Flux 2 - CII'!$A58:$R498,17,FALSE)=0,"",VLOOKUP($A58,'FE - Flux 2 - CII'!$A58:$R498,18,FALSE))</f>
        <v/>
      </c>
    </row>
    <row r="59" spans="1:19" ht="36.75" customHeight="1">
      <c r="A59" s="109" t="s">
        <v>392</v>
      </c>
      <c r="B59" s="238" t="str">
        <f>VLOOKUP(A59,'FE - Flux 2 - UBL'!A59:D739,4,FALSE)</f>
        <v> 0..1</v>
      </c>
      <c r="C59" s="43"/>
      <c r="D59" s="34"/>
      <c r="E59" s="144" t="s">
        <v>393</v>
      </c>
      <c r="F59" s="207"/>
      <c r="G59" s="291" t="s">
        <v>1823</v>
      </c>
      <c r="H59" s="292"/>
      <c r="I59" s="93" t="str">
        <f>IF(VLOOKUP($A59,'FE - Flux 2 - UBL'!$A59:$R934,11,FALSE)=0,"",VLOOKUP($A59,'FE - Flux 2 - UBL'!$A59:$R934,11,FALSE))</f>
        <v> TEXT</v>
      </c>
      <c r="J59" s="93">
        <f>IF(VLOOKUP($A59,'FE - Flux 2 - UBL'!$A59:$R934,12,FALSE)=0,"",VLOOKUP($A59,'FE - Flux 2 - UBL'!$A59:$R934,12,FALSE))</f>
        <v>255</v>
      </c>
      <c r="K59" s="91" t="str">
        <f>IF(VLOOKUP($A59,'FE - Flux 2 - UBL'!$A59:$R934,13,FALSE)=0,"",VLOOKUP($A59,'FE - Flux 2 - UBL'!$A59:$R934,13,FALSE))</f>
        <v/>
      </c>
      <c r="L59" s="159" t="str">
        <f>IF(VLOOKUP($A59,'FE - Flux 2 - UBL'!$A59:$R934,14,FALSE)=0,"",VLOOKUP($A59,'FE - Flux 2 - UBL'!$A59:$R934,14,FALSE))</f>
        <v/>
      </c>
      <c r="M59" s="95" t="str">
        <f>IF(VLOOKUP($A59,'FE - Flux 2 - UBL'!$A59:$R934,15,FALSE)=0,"",VLOOKUP($A59,'FE - Flux 2 - UBL'!$A59:$R934,15,FALSE))</f>
        <v> Common name of the commune, town or village in which the Seller's address is located.</v>
      </c>
      <c r="N59" s="95" t="str">
        <f>IF(VLOOKUP($A59,'FE - Flux 2 - UBL'!$A59:$R934,16,FALSE)=0,"",VLOOKUP($A59,'FE - Flux 2 - UBL'!$A59:$R934,16,FALSE))</f>
        <v/>
      </c>
      <c r="O59" s="91" t="str">
        <f>IF(VLOOKUP($A59,'FE - Flux 2 - UBL'!$A59:$R934,17,FALSE)=0,"",VLOOKUP($A59,'FE - Flux 2 - UBL'!$A59:$R934,17,FALSE))</f>
        <v/>
      </c>
      <c r="P59" s="91" t="str">
        <f>IF(VLOOKUP($A59,'FE - Flux 2 - UBL'!$A59:$R934,18,FALSE)=0,"",VLOOKUP($A59,'FE - Flux 2 - UBL'!$A59:$R934,18,FALSE))</f>
        <v/>
      </c>
      <c r="Q59" s="91" t="str">
        <f>IF(VLOOKUP($A59,'FE - Flux 2 - UBL'!$A59:$S934,19,FALSE)=0,"",VLOOKUP($A59,'FE - Flux 2 - UBL'!$A59:$S934,19,FALSE))</f>
        <v/>
      </c>
      <c r="R59" s="91" t="s">
        <v>2173</v>
      </c>
      <c r="S59" s="95" t="str">
        <f>IF(VLOOKUP($A59,'FE - Flux 2 - CII'!$A59:$R499,17,FALSE)=0,"",VLOOKUP($A59,'FE - Flux 2 - CII'!$A59:$R499,18,FALSE))</f>
        <v/>
      </c>
    </row>
    <row r="60" spans="1:19" ht="36.75" customHeight="1">
      <c r="A60" s="109" t="s">
        <v>396</v>
      </c>
      <c r="B60" s="238" t="str">
        <f>VLOOKUP(A60,'FE - Flux 2 - UBL'!A60:D740,4,FALSE)</f>
        <v> 0..1</v>
      </c>
      <c r="C60" s="43"/>
      <c r="D60" s="34"/>
      <c r="E60" s="147" t="s">
        <v>397</v>
      </c>
      <c r="F60" s="207"/>
      <c r="G60" s="291" t="s">
        <v>1824</v>
      </c>
      <c r="H60" s="292"/>
      <c r="I60" s="93" t="str">
        <f>IF(VLOOKUP($A60,'FE - Flux 2 - UBL'!$A60:$R935,11,FALSE)=0,"",VLOOKUP($A60,'FE - Flux 2 - UBL'!$A60:$R935,11,FALSE))</f>
        <v> TEXT</v>
      </c>
      <c r="J60" s="93">
        <f>IF(VLOOKUP($A60,'FE - Flux 2 - UBL'!$A60:$R935,12,FALSE)=0,"",VLOOKUP($A60,'FE - Flux 2 - UBL'!$A60:$R935,12,FALSE))</f>
        <v>10</v>
      </c>
      <c r="K60" s="91" t="str">
        <f>IF(VLOOKUP($A60,'FE - Flux 2 - UBL'!$A60:$R935,13,FALSE)=0,"",VLOOKUP($A60,'FE - Flux 2 - UBL'!$A60:$R935,13,FALSE))</f>
        <v/>
      </c>
      <c r="L60" s="159" t="str">
        <f>IF(VLOOKUP($A60,'FE - Flux 2 - UBL'!$A60:$R935,14,FALSE)=0,"",VLOOKUP($A60,'FE - Flux 2 - UBL'!$A60:$R935,14,FALSE))</f>
        <v/>
      </c>
      <c r="M60" s="95" t="str">
        <f>IF(VLOOKUP($A60,'FE - Flux 2 - UBL'!$A60:$R935,15,FALSE)=0,"",VLOOKUP($A60,'FE - Flux 2 - UBL'!$A60:$R935,15,FALSE))</f>
        <v> Identifier for an addressable group of properties, consistent with the applicable postal service.</v>
      </c>
      <c r="N60" s="95" t="str">
        <f>IF(VLOOKUP($A60,'FE - Flux 2 - UBL'!$A60:$R935,16,FALSE)=0,"",VLOOKUP($A60,'FE - Flux 2 - UBL'!$A60:$R935,16,FALSE))</f>
        <v> Example: postal code or postal delivery number.</v>
      </c>
      <c r="O60" s="91" t="str">
        <f>IF(VLOOKUP($A60,'FE - Flux 2 - UBL'!$A60:$R935,17,FALSE)=0,"",VLOOKUP($A60,'FE - Flux 2 - UBL'!$A60:$R935,17,FALSE))</f>
        <v/>
      </c>
      <c r="P60" s="91" t="str">
        <f>IF(VLOOKUP($A60,'FE - Flux 2 - UBL'!$A60:$R935,18,FALSE)=0,"",VLOOKUP($A60,'FE - Flux 2 - UBL'!$A60:$R935,18,FALSE))</f>
        <v/>
      </c>
      <c r="Q60" s="91" t="str">
        <f>IF(VLOOKUP($A60,'FE - Flux 2 - UBL'!$A60:$S935,19,FALSE)=0,"",VLOOKUP($A60,'FE - Flux 2 - UBL'!$A60:$S935,19,FALSE))</f>
        <v/>
      </c>
      <c r="R60" s="91" t="s">
        <v>2173</v>
      </c>
      <c r="S60" s="95" t="str">
        <f>IF(VLOOKUP($A60,'FE - Flux 2 - CII'!$A60:$R500,17,FALSE)=0,"",VLOOKUP($A60,'FE - Flux 2 - CII'!$A60:$R500,18,FALSE))</f>
        <v/>
      </c>
    </row>
    <row r="61" spans="1:19" ht="36.75" customHeight="1">
      <c r="A61" s="109" t="s">
        <v>401</v>
      </c>
      <c r="B61" s="238" t="str">
        <f>VLOOKUP(A61,'FE - Flux 2 - UBL'!A61:D741,4,FALSE)</f>
        <v> 0..1</v>
      </c>
      <c r="C61" s="43"/>
      <c r="D61" s="34"/>
      <c r="E61" s="147" t="s">
        <v>402</v>
      </c>
      <c r="F61" s="208"/>
      <c r="G61" s="291" t="s">
        <v>1825</v>
      </c>
      <c r="H61" s="292"/>
      <c r="I61" s="93" t="str">
        <f>IF(VLOOKUP($A61,'FE - Flux 2 - UBL'!$A61:$R936,11,FALSE)=0,"",VLOOKUP($A61,'FE - Flux 2 - UBL'!$A61:$R936,11,FALSE))</f>
        <v> TEXT</v>
      </c>
      <c r="J61" s="93">
        <f>IF(VLOOKUP($A61,'FE - Flux 2 - UBL'!$A61:$R936,12,FALSE)=0,"",VLOOKUP($A61,'FE - Flux 2 - UBL'!$A61:$R936,12,FALSE))</f>
        <v>255</v>
      </c>
      <c r="K61" s="91" t="str">
        <f>IF(VLOOKUP($A61,'FE - Flux 2 - UBL'!$A61:$R936,13,FALSE)=0,"",VLOOKUP($A61,'FE - Flux 2 - UBL'!$A61:$R936,13,FALSE))</f>
        <v/>
      </c>
      <c r="L61" s="159" t="str">
        <f>IF(VLOOKUP($A61,'FE - Flux 2 - UBL'!$A61:$R936,14,FALSE)=0,"",VLOOKUP($A61,'FE - Flux 2 - UBL'!$A61:$R936,14,FALSE))</f>
        <v/>
      </c>
      <c r="M61" s="95" t="str">
        <f>IF(VLOOKUP($A61,'FE - Flux 2 - UBL'!$A61:$R936,15,FALSE)=0,"",VLOOKUP($A61,'FE - Flux 2 - UBL'!$A61:$R936,15,FALSE))</f>
        <v> Subdivision of a country.</v>
      </c>
      <c r="N61" s="95" t="str">
        <f>IF(VLOOKUP($A61,'FE - Flux 2 - UBL'!$A61:$R936,16,FALSE)=0,"",VLOOKUP($A61,'FE - Flux 2 - UBL'!$A61:$R936,16,FALSE))</f>
        <v> Example: region, county, state, province, etc.</v>
      </c>
      <c r="O61" s="91" t="str">
        <f>IF(VLOOKUP($A61,'FE - Flux 2 - UBL'!$A61:$R936,17,FALSE)=0,"",VLOOKUP($A61,'FE - Flux 2 - UBL'!$A61:$R936,17,FALSE))</f>
        <v/>
      </c>
      <c r="P61" s="91" t="str">
        <f>IF(VLOOKUP($A61,'FE - Flux 2 - UBL'!$A61:$R936,18,FALSE)=0,"",VLOOKUP($A61,'FE - Flux 2 - UBL'!$A61:$R936,18,FALSE))</f>
        <v/>
      </c>
      <c r="Q61" s="91" t="str">
        <f>IF(VLOOKUP($A61,'FE - Flux 2 - UBL'!$A61:$S936,19,FALSE)=0,"",VLOOKUP($A61,'FE - Flux 2 - UBL'!$A61:$S936,19,FALSE))</f>
        <v/>
      </c>
      <c r="R61" s="91" t="s">
        <v>2173</v>
      </c>
      <c r="S61" s="95" t="str">
        <f>IF(VLOOKUP($A61,'FE - Flux 2 - CII'!$A61:$R501,17,FALSE)=0,"",VLOOKUP($A61,'FE - Flux 2 - CII'!$A61:$R501,18,FALSE))</f>
        <v/>
      </c>
    </row>
    <row r="62" spans="1:19" ht="56">
      <c r="A62" s="109" t="s">
        <v>406</v>
      </c>
      <c r="B62" s="238" t="str">
        <f>VLOOKUP(A62,'FE - Flux 2 - UBL'!A62:D742,4,FALSE)</f>
        <v> 1..1</v>
      </c>
      <c r="C62" s="43"/>
      <c r="D62" s="34"/>
      <c r="E62" s="147" t="s">
        <v>407</v>
      </c>
      <c r="F62" s="208"/>
      <c r="G62" s="291" t="s">
        <v>1826</v>
      </c>
      <c r="H62" s="292"/>
      <c r="I62" s="93" t="str">
        <f>IF(VLOOKUP($A62,'FE - Flux 2 - UBL'!$A62:$R937,11,FALSE)=0,"",VLOOKUP($A62,'FE - Flux 2 - UBL'!$A62:$R937,11,FALSE))</f>
        <v> CODED</v>
      </c>
      <c r="J62" s="93">
        <f>IF(VLOOKUP($A62,'FE - Flux 2 - UBL'!$A62:$R937,12,FALSE)=0,"",VLOOKUP($A62,'FE - Flux 2 - UBL'!$A62:$R937,12,FALSE))</f>
        <v>2</v>
      </c>
      <c r="K62" s="91" t="str">
        <f>IF(VLOOKUP($A62,'FE - Flux 2 - UBL'!$A62:$R937,13,FALSE)=0,"",VLOOKUP($A62,'FE - Flux 2 - UBL'!$A62:$R937,13,FALSE))</f>
        <v> ISO 3166</v>
      </c>
      <c r="L62" s="159" t="str">
        <f>IF(VLOOKUP($A62,'FE - Flux 2 - UBL'!$A62:$R937,14,FALSE)=0,"",VLOOKUP($A62,'FE - Flux 2 - UBL'!$A62:$R937,14,FALSE))</f>
        <v/>
      </c>
      <c r="M62" s="95" t="str">
        <f>IF(VLOOKUP($A62,'FE - Flux 2 - UBL'!$A62:$R937,15,FALSE)=0,"",VLOOKUP($A62,'FE - Flux 2 - UBL'!$A62:$R937,15,FALSE))</f>
        <v> Country identification code.</v>
      </c>
      <c r="N62" s="95" t="str">
        <f>IF(VLOOKUP($A62,'FE - Flux 2 - UBL'!$A62:$R937,16,FALSE)=0,"",VLOOKUP($A62,'FE - Flux 2 - UBL'!$A62:$R937,16,FALSE))</f>
        <v>Valid country lists are registered with the Maintenance Agency for ISO 3166-1 “Codes for the representation of country names and their subdivisions”. It is recommended to use alpha-2 representation.</v>
      </c>
      <c r="O62" s="91" t="str">
        <f>IF(VLOOKUP($A62,'FE - Flux 2 - UBL'!$A62:$R937,17,FALSE)=0,"",VLOOKUP($A62,'FE - Flux 2 - UBL'!$A62:$R937,17,FALSE))</f>
        <v> G2.01 G6.08</v>
      </c>
      <c r="P62" s="91" t="str">
        <f>IF(VLOOKUP($A62,'FE - Flux 2 - UBL'!$A62:$R937,18,FALSE)=0,"",VLOOKUP($A62,'FE - Flux 2 - UBL'!$A62:$R937,18,FALSE))</f>
        <v/>
      </c>
      <c r="Q62" s="91" t="str">
        <f>IF(VLOOKUP($A62,'FE - Flux 2 - UBL'!$A62:$S937,19,FALSE)=0,"",VLOOKUP($A62,'FE - Flux 2 - UBL'!$A62:$S937,19,FALSE))</f>
        <v> BR-9</v>
      </c>
      <c r="R62" s="91" t="s">
        <v>2171</v>
      </c>
      <c r="S62" s="95" t="str">
        <f>IF(VLOOKUP($A62,'FE - Flux 2 - CII'!$A62:$R502,17,FALSE)=0,"",VLOOKUP($A62,'FE - Flux 2 - CII'!$A62:$R502,18,FALSE))</f>
        <v/>
      </c>
    </row>
    <row r="63" spans="1:19" ht="28">
      <c r="A63" s="97" t="s">
        <v>414</v>
      </c>
      <c r="B63" s="238" t="str">
        <f>VLOOKUP(A63,'FE - Flux 2 - UBL'!A63:D743,4,FALSE)</f>
        <v> 0..1</v>
      </c>
      <c r="C63" s="44"/>
      <c r="D63" s="137" t="s">
        <v>415</v>
      </c>
      <c r="E63" s="99"/>
      <c r="F63" s="133"/>
      <c r="G63" s="291" t="s">
        <v>1827</v>
      </c>
      <c r="H63" s="292"/>
      <c r="I63" s="93" t="str">
        <f>IF(VLOOKUP($A63,'FE - Flux 2 - UBL'!$A63:$R938,11,FALSE)=0,"",VLOOKUP($A63,'FE - Flux 2 - UBL'!$A63:$R938,11,FALSE))</f>
        <v/>
      </c>
      <c r="J63" s="93" t="str">
        <f>IF(VLOOKUP($A63,'FE - Flux 2 - UBL'!$A63:$R938,12,FALSE)=0,"",VLOOKUP($A63,'FE - Flux 2 - UBL'!$A63:$R938,12,FALSE))</f>
        <v/>
      </c>
      <c r="K63" s="91" t="str">
        <f>IF(VLOOKUP($A63,'FE - Flux 2 - UBL'!$A63:$R938,13,FALSE)=0,"",VLOOKUP($A63,'FE - Flux 2 - UBL'!$A63:$R938,13,FALSE))</f>
        <v/>
      </c>
      <c r="L63" s="159" t="str">
        <f>IF(VLOOKUP($A63,'FE - Flux 2 - UBL'!$A63:$R938,14,FALSE)=0,"",VLOOKUP($A63,'FE - Flux 2 - UBL'!$A63:$R938,14,FALSE))</f>
        <v/>
      </c>
      <c r="M63" s="95" t="str">
        <f>IF(VLOOKUP($A63,'FE - Flux 2 - UBL'!$A63:$R938,15,FALSE)=0,"",VLOOKUP($A63,'FE - Flux 2 - UBL'!$A63:$R938,15,FALSE))</f>
        <v> Group of business terms providing contact information regarding the Seller.</v>
      </c>
      <c r="N63" s="95" t="str">
        <f>IF(VLOOKUP($A63,'FE - Flux 2 - UBL'!$A63:$R938,16,FALSE)=0,"",VLOOKUP($A63,'FE - Flux 2 - UBL'!$A63:$R938,16,FALSE))</f>
        <v/>
      </c>
      <c r="O63" s="91" t="str">
        <f>IF(VLOOKUP($A63,'FE - Flux 2 - UBL'!$A63:$R938,17,FALSE)=0,"",VLOOKUP($A63,'FE - Flux 2 - UBL'!$A63:$R938,17,FALSE))</f>
        <v/>
      </c>
      <c r="P63" s="91" t="str">
        <f>IF(VLOOKUP($A63,'FE - Flux 2 - UBL'!$A63:$R938,18,FALSE)=0,"",VLOOKUP($A63,'FE - Flux 2 - UBL'!$A63:$R938,18,FALSE))</f>
        <v/>
      </c>
      <c r="Q63" s="91" t="str">
        <f>IF(VLOOKUP($A63,'FE - Flux 2 - UBL'!$A63:$S938,19,FALSE)=0,"",VLOOKUP($A63,'FE - Flux 2 - UBL'!$A63:$S938,19,FALSE))</f>
        <v/>
      </c>
      <c r="R63" s="91" t="s">
        <v>2172</v>
      </c>
      <c r="S63" s="95" t="str">
        <f>IF(VLOOKUP($A63,'FE - Flux 2 - CII'!$A63:$R503,17,FALSE)=0,"",VLOOKUP($A63,'FE - Flux 2 - CII'!$A63:$R503,18,FALSE))</f>
        <v/>
      </c>
    </row>
    <row r="64" spans="1:19" ht="28">
      <c r="A64" s="109" t="s">
        <v>418</v>
      </c>
      <c r="B64" s="238" t="str">
        <f>VLOOKUP(A64,'FE - Flux 2 - UBL'!A64:D744,4,FALSE)</f>
        <v> 0..1</v>
      </c>
      <c r="C64" s="44"/>
      <c r="D64" s="35"/>
      <c r="E64" s="100" t="s">
        <v>419</v>
      </c>
      <c r="F64" s="207"/>
      <c r="G64" s="291" t="s">
        <v>2178</v>
      </c>
      <c r="H64" s="292"/>
      <c r="I64" s="93" t="str">
        <f>IF(VLOOKUP($A64,'FE - Flux 2 - UBL'!$A64:$R939,11,FALSE)=0,"",VLOOKUP($A64,'FE - Flux 2 - UBL'!$A64:$R939,11,FALSE))</f>
        <v> TEXT</v>
      </c>
      <c r="J64" s="93">
        <f>IF(VLOOKUP($A64,'FE - Flux 2 - UBL'!$A64:$R939,12,FALSE)=0,"",VLOOKUP($A64,'FE - Flux 2 - UBL'!$A64:$R939,12,FALSE))</f>
        <v>99</v>
      </c>
      <c r="K64" s="91" t="str">
        <f>IF(VLOOKUP($A64,'FE - Flux 2 - UBL'!$A64:$R939,13,FALSE)=0,"",VLOOKUP($A64,'FE - Flux 2 - UBL'!$A64:$R939,13,FALSE))</f>
        <v/>
      </c>
      <c r="L64" s="159" t="str">
        <f>IF(VLOOKUP($A64,'FE - Flux 2 - UBL'!$A64:$R939,14,FALSE)=0,"",VLOOKUP($A64,'FE - Flux 2 - UBL'!$A64:$R939,14,FALSE))</f>
        <v/>
      </c>
      <c r="M64" s="95" t="str">
        <f>IF(VLOOKUP($A64,'FE - Flux 2 - UBL'!$A64:$R939,15,FALSE)=0,"",VLOOKUP($A64,'FE - Flux 2 - UBL'!$A64:$R939,15,FALSE))</f>
        <v> Point of contact corresponding to a legal entity or legal entity.</v>
      </c>
      <c r="N64" s="95" t="str">
        <f>IF(VLOOKUP($A64,'FE - Flux 2 - UBL'!$A64:$R939,16,FALSE)=0,"",VLOOKUP($A64,'FE - Flux 2 - UBL'!$A64:$R939,16,FALSE))</f>
        <v> Example: name of a person, or identification of a contact, department or office</v>
      </c>
      <c r="O64" s="91" t="str">
        <f>IF(VLOOKUP($A64,'FE - Flux 2 - UBL'!$A64:$R939,17,FALSE)=0,"",VLOOKUP($A64,'FE - Flux 2 - UBL'!$A64:$R939,17,FALSE))</f>
        <v/>
      </c>
      <c r="P64" s="91" t="str">
        <f>IF(VLOOKUP($A64,'FE - Flux 2 - UBL'!$A64:$R939,18,FALSE)=0,"",VLOOKUP($A64,'FE - Flux 2 - UBL'!$A64:$R939,18,FALSE))</f>
        <v/>
      </c>
      <c r="Q64" s="91" t="str">
        <f>IF(VLOOKUP($A64,'FE - Flux 2 - UBL'!$A64:$S939,19,FALSE)=0,"",VLOOKUP($A64,'FE - Flux 2 - UBL'!$A64:$S939,19,FALSE))</f>
        <v/>
      </c>
      <c r="R64" s="91" t="s">
        <v>2172</v>
      </c>
      <c r="S64" s="95" t="str">
        <f>IF(VLOOKUP($A64,'FE - Flux 2 - CII'!$A64:$R504,17,FALSE)=0,"",VLOOKUP($A64,'FE - Flux 2 - CII'!$A64:$R504,18,FALSE))</f>
        <v/>
      </c>
    </row>
    <row r="65" spans="1:19" ht="30" customHeight="1">
      <c r="A65" s="109" t="s">
        <v>423</v>
      </c>
      <c r="B65" s="238" t="str">
        <f>VLOOKUP(A65,'FE - Flux 2 - UBL'!A65:D745,4,FALSE)</f>
        <v> 0..1</v>
      </c>
      <c r="C65" s="44"/>
      <c r="D65" s="35"/>
      <c r="E65" s="100" t="s">
        <v>424</v>
      </c>
      <c r="F65" s="208"/>
      <c r="G65" s="291" t="s">
        <v>1829</v>
      </c>
      <c r="H65" s="292"/>
      <c r="I65" s="93" t="str">
        <f>IF(VLOOKUP($A65,'FE - Flux 2 - UBL'!$A65:$R940,11,FALSE)=0,"",VLOOKUP($A65,'FE - Flux 2 - UBL'!$A65:$R940,11,FALSE))</f>
        <v> TEXT</v>
      </c>
      <c r="J65" s="93">
        <f>IF(VLOOKUP($A65,'FE - Flux 2 - UBL'!$A65:$R940,12,FALSE)=0,"",VLOOKUP($A65,'FE - Flux 2 - UBL'!$A65:$R940,12,FALSE))</f>
        <v>15</v>
      </c>
      <c r="K65" s="91" t="str">
        <f>IF(VLOOKUP($A65,'FE - Flux 2 - UBL'!$A65:$R940,13,FALSE)=0,"",VLOOKUP($A65,'FE - Flux 2 - UBL'!$A65:$R940,13,FALSE))</f>
        <v/>
      </c>
      <c r="L65" s="159" t="str">
        <f>IF(VLOOKUP($A65,'FE - Flux 2 - UBL'!$A65:$R940,14,FALSE)=0,"",VLOOKUP($A65,'FE - Flux 2 - UBL'!$A65:$R940,14,FALSE))</f>
        <v/>
      </c>
      <c r="M65" s="95" t="str">
        <f>IF(VLOOKUP($A65,'FE - Flux 2 - UBL'!$A65:$R940,15,FALSE)=0,"",VLOOKUP($A65,'FE - Flux 2 - UBL'!$A65:$R940,15,FALSE))</f>
        <v> Contact point telephone number.</v>
      </c>
      <c r="N65" s="95" t="str">
        <f>IF(VLOOKUP($A65,'FE - Flux 2 - UBL'!$A65:$R940,16,FALSE)=0,"",VLOOKUP($A65,'FE - Flux 2 - UBL'!$A65:$R940,16,FALSE))</f>
        <v/>
      </c>
      <c r="O65" s="91" t="str">
        <f>IF(VLOOKUP($A65,'FE - Flux 2 - UBL'!$A65:$R940,17,FALSE)=0,"",VLOOKUP($A65,'FE - Flux 2 - UBL'!$A65:$R940,17,FALSE))</f>
        <v/>
      </c>
      <c r="P65" s="91" t="str">
        <f>IF(VLOOKUP($A65,'FE - Flux 2 - UBL'!$A65:$R940,18,FALSE)=0,"",VLOOKUP($A65,'FE - Flux 2 - UBL'!$A65:$R940,18,FALSE))</f>
        <v/>
      </c>
      <c r="Q65" s="91" t="str">
        <f>IF(VLOOKUP($A65,'FE - Flux 2 - UBL'!$A65:$S940,19,FALSE)=0,"",VLOOKUP($A65,'FE - Flux 2 - UBL'!$A65:$S940,19,FALSE))</f>
        <v/>
      </c>
      <c r="R65" s="91" t="s">
        <v>2172</v>
      </c>
      <c r="S65" s="95" t="str">
        <f>IF(VLOOKUP($A65,'FE - Flux 2 - CII'!$A65:$R505,17,FALSE)=0,"",VLOOKUP($A65,'FE - Flux 2 - CII'!$A65:$R505,18,FALSE))</f>
        <v/>
      </c>
    </row>
    <row r="66" spans="1:19" ht="27" customHeight="1">
      <c r="A66" s="109" t="s">
        <v>427</v>
      </c>
      <c r="B66" s="238" t="str">
        <f>VLOOKUP(A66,'FE - Flux 2 - UBL'!A66:D746,4,FALSE)</f>
        <v> 0..1</v>
      </c>
      <c r="C66" s="44"/>
      <c r="D66" s="35"/>
      <c r="E66" s="100" t="s">
        <v>428</v>
      </c>
      <c r="F66" s="208"/>
      <c r="G66" s="291" t="s">
        <v>1830</v>
      </c>
      <c r="H66" s="292"/>
      <c r="I66" s="93" t="str">
        <f>IF(VLOOKUP($A66,'FE - Flux 2 - UBL'!$A66:$R941,11,FALSE)=0,"",VLOOKUP($A66,'FE - Flux 2 - UBL'!$A66:$R941,11,FALSE))</f>
        <v> TEXT</v>
      </c>
      <c r="J66" s="93">
        <f>IF(VLOOKUP($A66,'FE - Flux 2 - UBL'!$A66:$R941,12,FALSE)=0,"",VLOOKUP($A66,'FE - Flux 2 - UBL'!$A66:$R941,12,FALSE))</f>
        <v>50</v>
      </c>
      <c r="K66" s="91" t="str">
        <f>IF(VLOOKUP($A66,'FE - Flux 2 - UBL'!$A66:$R941,13,FALSE)=0,"",VLOOKUP($A66,'FE - Flux 2 - UBL'!$A66:$R941,13,FALSE))</f>
        <v/>
      </c>
      <c r="L66" s="159" t="str">
        <f>IF(VLOOKUP($A66,'FE - Flux 2 - UBL'!$A66:$R941,14,FALSE)=0,"",VLOOKUP($A66,'FE - Flux 2 - UBL'!$A66:$R941,14,FALSE))</f>
        <v/>
      </c>
      <c r="M66" s="95" t="str">
        <f>IF(VLOOKUP($A66,'FE - Flux 2 - UBL'!$A66:$R941,15,FALSE)=0,"",VLOOKUP($A66,'FE - Flux 2 - UBL'!$A66:$R941,15,FALSE))</f>
        <v> Contact point email address.</v>
      </c>
      <c r="N66" s="95" t="str">
        <f>IF(VLOOKUP($A66,'FE - Flux 2 - UBL'!$A66:$R941,16,FALSE)=0,"",VLOOKUP($A66,'FE - Flux 2 - UBL'!$A66:$R941,16,FALSE))</f>
        <v/>
      </c>
      <c r="O66" s="91" t="str">
        <f>IF(VLOOKUP($A66,'FE - Flux 2 - UBL'!$A66:$R941,17,FALSE)=0,"",VLOOKUP($A66,'FE - Flux 2 - UBL'!$A66:$R941,17,FALSE))</f>
        <v/>
      </c>
      <c r="P66" s="91" t="str">
        <f>IF(VLOOKUP($A66,'FE - Flux 2 - UBL'!$A66:$R941,18,FALSE)=0,"",VLOOKUP($A66,'FE - Flux 2 - UBL'!$A66:$R941,18,FALSE))</f>
        <v/>
      </c>
      <c r="Q66" s="91" t="str">
        <f>IF(VLOOKUP($A66,'FE - Flux 2 - UBL'!$A66:$S941,19,FALSE)=0,"",VLOOKUP($A66,'FE - Flux 2 - UBL'!$A66:$S941,19,FALSE))</f>
        <v/>
      </c>
      <c r="R66" s="91" t="s">
        <v>2172</v>
      </c>
      <c r="S66" s="95" t="str">
        <f>IF(VLOOKUP($A66,'FE - Flux 2 - CII'!$A66:$R506,17,FALSE)=0,"",VLOOKUP($A66,'FE - Flux 2 - CII'!$A66:$R506,18,FALSE))</f>
        <v/>
      </c>
    </row>
    <row r="67" spans="1:19" ht="28">
      <c r="A67" s="89" t="s">
        <v>431</v>
      </c>
      <c r="B67" s="238" t="str">
        <f>VLOOKUP(A67,'FE - Flux 2 - UBL'!A67:D747,4,FALSE)</f>
        <v> 1..1</v>
      </c>
      <c r="C67" s="237" t="s">
        <v>432</v>
      </c>
      <c r="D67" s="209"/>
      <c r="E67" s="209"/>
      <c r="F67" s="209"/>
      <c r="G67" s="291" t="s">
        <v>1831</v>
      </c>
      <c r="H67" s="292"/>
      <c r="I67" s="93" t="str">
        <f>IF(VLOOKUP($A67,'FE - Flux 2 - UBL'!$A67:$R942,11,FALSE)=0,"",VLOOKUP($A67,'FE - Flux 2 - UBL'!$A67:$R942,11,FALSE))</f>
        <v/>
      </c>
      <c r="J67" s="93" t="str">
        <f>IF(VLOOKUP($A67,'FE - Flux 2 - UBL'!$A67:$R942,12,FALSE)=0,"",VLOOKUP($A67,'FE - Flux 2 - UBL'!$A67:$R942,12,FALSE))</f>
        <v/>
      </c>
      <c r="K67" s="91" t="str">
        <f>IF(VLOOKUP($A67,'FE - Flux 2 - UBL'!$A67:$R942,13,FALSE)=0,"",VLOOKUP($A67,'FE - Flux 2 - UBL'!$A67:$R942,13,FALSE))</f>
        <v/>
      </c>
      <c r="L67" s="159" t="str">
        <f>IF(VLOOKUP($A67,'FE - Flux 2 - UBL'!$A67:$R942,14,FALSE)=0,"",VLOOKUP($A67,'FE - Flux 2 - UBL'!$A67:$R942,14,FALSE))</f>
        <v/>
      </c>
      <c r="M67" s="95" t="str">
        <f>IF(VLOOKUP($A67,'FE - Flux 2 - UBL'!$A67:$R942,15,FALSE)=0,"",VLOOKUP($A67,'FE - Flux 2 - UBL'!$A67:$R942,15,FALSE))</f>
        <v>Group of business terms providing information about the Buyer.</v>
      </c>
      <c r="N67" s="95" t="str">
        <f>IF(VLOOKUP($A67,'FE - Flux 2 - UBL'!$A67:$R942,16,FALSE)=0,"",VLOOKUP($A67,'FE - Flux 2 - UBL'!$A67:$R942,16,FALSE))</f>
        <v/>
      </c>
      <c r="O67" s="91" t="str">
        <f>IF(VLOOKUP($A67,'FE - Flux 2 - UBL'!$A67:$R942,17,FALSE)=0,"",VLOOKUP($A67,'FE - Flux 2 - UBL'!$A67:$R942,17,FALSE))</f>
        <v> G6.08</v>
      </c>
      <c r="P67" s="91" t="str">
        <f>IF(VLOOKUP($A67,'FE - Flux 2 - UBL'!$A67:$R942,18,FALSE)=0,"",VLOOKUP($A67,'FE - Flux 2 - UBL'!$A67:$R942,18,FALSE))</f>
        <v/>
      </c>
      <c r="Q67" s="91" t="str">
        <f>IF(VLOOKUP($A67,'FE - Flux 2 - UBL'!$A67:$S942,19,FALSE)=0,"",VLOOKUP($A67,'FE - Flux 2 - UBL'!$A67:$S942,19,FALSE))</f>
        <v/>
      </c>
      <c r="R67" s="91" t="s">
        <v>2171</v>
      </c>
      <c r="S67" s="95" t="str">
        <f>IF(VLOOKUP($A67,'FE - Flux 2 - CII'!$A67:$R507,17,FALSE)=0,"",VLOOKUP($A67,'FE - Flux 2 - CII'!$A67:$R507,18,FALSE))</f>
        <v/>
      </c>
    </row>
    <row r="68" spans="1:19" ht="32.25" customHeight="1">
      <c r="A68" s="97" t="s">
        <v>435</v>
      </c>
      <c r="B68" s="238" t="str">
        <f>VLOOKUP(A68,'FE - Flux 2 - UBL'!A68:D748,4,FALSE)</f>
        <v> 1..1</v>
      </c>
      <c r="C68" s="43"/>
      <c r="D68" s="99" t="s">
        <v>436</v>
      </c>
      <c r="E68" s="99"/>
      <c r="F68" s="133"/>
      <c r="G68" s="291" t="s">
        <v>1832</v>
      </c>
      <c r="H68" s="292"/>
      <c r="I68" s="93" t="str">
        <f>IF(VLOOKUP($A68,'FE - Flux 2 - UBL'!$A68:$R943,11,FALSE)=0,"",VLOOKUP($A68,'FE - Flux 2 - UBL'!$A68:$R943,11,FALSE))</f>
        <v> TEXT</v>
      </c>
      <c r="J68" s="93">
        <f>IF(VLOOKUP($A68,'FE - Flux 2 - UBL'!$A68:$R943,12,FALSE)=0,"",VLOOKUP($A68,'FE - Flux 2 - UBL'!$A68:$R943,12,FALSE))</f>
        <v>99</v>
      </c>
      <c r="K68" s="91" t="str">
        <f>IF(VLOOKUP($A68,'FE - Flux 2 - UBL'!$A68:$R943,13,FALSE)=0,"",VLOOKUP($A68,'FE - Flux 2 - UBL'!$A68:$R943,13,FALSE))</f>
        <v/>
      </c>
      <c r="L68" s="159" t="str">
        <f>IF(VLOOKUP($A68,'FE - Flux 2 - UBL'!$A68:$R943,14,FALSE)=0,"",VLOOKUP($A68,'FE - Flux 2 - UBL'!$A68:$R943,14,FALSE))</f>
        <v/>
      </c>
      <c r="M68" s="95" t="str">
        <f>IF(VLOOKUP($A68,'FE - Flux 2 - UBL'!$A68:$R943,15,FALSE)=0,"",VLOOKUP($A68,'FE - Flux 2 - UBL'!$A68:$R943,15,FALSE))</f>
        <v> Full name of the Buyer.</v>
      </c>
      <c r="N68" s="95" t="str">
        <f>IF(VLOOKUP($A68,'FE - Flux 2 - UBL'!$A68:$R943,16,FALSE)=0,"",VLOOKUP($A68,'FE - Flux 2 - UBL'!$A68:$R943,16,FALSE))</f>
        <v xml:space="preserve"/>
      </c>
      <c r="O68" s="91" t="str">
        <f>IF(VLOOKUP($A68,'FE - Flux 2 - UBL'!$A68:$R943,17,FALSE)=0,"",VLOOKUP($A68,'FE - Flux 2 - UBL'!$A68:$R943,17,FALSE))</f>
        <v/>
      </c>
      <c r="P68" s="91" t="str">
        <f>IF(VLOOKUP($A68,'FE - Flux 2 - UBL'!$A68:$R943,18,FALSE)=0,"",VLOOKUP($A68,'FE - Flux 2 - UBL'!$A68:$R943,18,FALSE))</f>
        <v/>
      </c>
      <c r="Q68" s="91" t="str">
        <f>IF(VLOOKUP($A68,'FE - Flux 2 - UBL'!$A68:$S943,19,FALSE)=0,"",VLOOKUP($A68,'FE - Flux 2 - UBL'!$A68:$S943,19,FALSE))</f>
        <v> BR-7</v>
      </c>
      <c r="R68" s="91" t="s">
        <v>2171</v>
      </c>
      <c r="S68" s="95" t="str">
        <f>IF(VLOOKUP($A68,'FE - Flux 2 - CII'!$A68:$R508,17,FALSE)=0,"",VLOOKUP($A68,'FE - Flux 2 - CII'!$A68:$R508,18,FALSE))</f>
        <v/>
      </c>
    </row>
    <row r="69" spans="1:19" ht="28">
      <c r="A69" s="97" t="s">
        <v>441</v>
      </c>
      <c r="B69" s="238" t="str">
        <f>VLOOKUP(A69,'FE - Flux 2 - UBL'!A69:D749,4,FALSE)</f>
        <v> 0..1</v>
      </c>
      <c r="C69" s="43"/>
      <c r="D69" s="99" t="s">
        <v>442</v>
      </c>
      <c r="E69" s="133"/>
      <c r="F69" s="133"/>
      <c r="G69" s="291" t="s">
        <v>1833</v>
      </c>
      <c r="H69" s="292"/>
      <c r="I69" s="93" t="str">
        <f>IF(VLOOKUP($A69,'FE - Flux 2 - UBL'!$A69:$R944,11,FALSE)=0,"",VLOOKUP($A69,'FE - Flux 2 - UBL'!$A69:$R944,11,FALSE))</f>
        <v> TEXT</v>
      </c>
      <c r="J69" s="93">
        <f>IF(VLOOKUP($A69,'FE - Flux 2 - UBL'!$A69:$R944,12,FALSE)=0,"",VLOOKUP($A69,'FE - Flux 2 - UBL'!$A69:$R944,12,FALSE))</f>
        <v>99</v>
      </c>
      <c r="K69" s="91" t="str">
        <f>IF(VLOOKUP($A69,'FE - Flux 2 - UBL'!$A69:$R944,13,FALSE)=0,"",VLOOKUP($A69,'FE - Flux 2 - UBL'!$A69:$R944,13,FALSE))</f>
        <v/>
      </c>
      <c r="L69" s="159" t="str">
        <f>IF(VLOOKUP($A69,'FE - Flux 2 - UBL'!$A69:$R944,14,FALSE)=0,"",VLOOKUP($A69,'FE - Flux 2 - UBL'!$A69:$R944,14,FALSE))</f>
        <v/>
      </c>
      <c r="M69" s="95" t="str">
        <f>IF(VLOOKUP($A69,'FE - Flux 2 - UBL'!$A69:$R944,15,FALSE)=0,"",VLOOKUP($A69,'FE - Flux 2 - UBL'!$A69:$R944,15,FALSE))</f>
        <v> Name by which the Buyer is known, other than the Buyer's business name (also called Company Name).</v>
      </c>
      <c r="N69" s="95" t="str">
        <f>IF(VLOOKUP($A69,'FE - Flux 2 - UBL'!$A69:$R944,16,FALSE)=0,"",VLOOKUP($A69,'FE - Flux 2 - UBL'!$A69:$R944,16,FALSE))</f>
        <v> It can be used if it differs from the Buyer's Company Name.</v>
      </c>
      <c r="O69" s="91" t="str">
        <f>IF(VLOOKUP($A69,'FE - Flux 2 - UBL'!$A69:$R944,17,FALSE)=0,"",VLOOKUP($A69,'FE - Flux 2 - UBL'!$A69:$R944,17,FALSE))</f>
        <v/>
      </c>
      <c r="P69" s="91" t="str">
        <f>IF(VLOOKUP($A69,'FE - Flux 2 - UBL'!$A69:$R944,18,FALSE)=0,"",VLOOKUP($A69,'FE - Flux 2 - UBL'!$A69:$R944,18,FALSE))</f>
        <v/>
      </c>
      <c r="Q69" s="91" t="str">
        <f>IF(VLOOKUP($A69,'FE - Flux 2 - UBL'!$A69:$S944,19,FALSE)=0,"",VLOOKUP($A69,'FE - Flux 2 - UBL'!$A69:$S944,19,FALSE))</f>
        <v/>
      </c>
      <c r="R69" s="91" t="s">
        <v>2172</v>
      </c>
      <c r="S69" s="95" t="str">
        <f>IF(VLOOKUP($A69,'FE - Flux 2 - CII'!$A69:$R509,17,FALSE)=0,"",VLOOKUP($A69,'FE - Flux 2 - CII'!$A69:$R509,18,FALSE))</f>
        <v/>
      </c>
    </row>
    <row r="70" spans="1:19" ht="42">
      <c r="A70" s="97" t="s">
        <v>446</v>
      </c>
      <c r="B70" s="238" t="str">
        <f>VLOOKUP(A70,'FE - Flux 2 - UBL'!A70:D750,4,FALSE)</f>
        <v> 0..n</v>
      </c>
      <c r="C70" s="43"/>
      <c r="D70" s="137" t="s">
        <v>1834</v>
      </c>
      <c r="E70" s="133"/>
      <c r="F70" s="133"/>
      <c r="G70" s="291" t="s">
        <v>2179</v>
      </c>
      <c r="H70" s="292"/>
      <c r="I70" s="93" t="str">
        <f>IF(VLOOKUP($A70,'FE - Flux 2 - UBL'!$A70:$R945,11,FALSE)=0,"",VLOOKUP($A70,'FE - Flux 2 - UBL'!$A70:$R945,11,FALSE))</f>
        <v> IDENTIFIER</v>
      </c>
      <c r="J70" s="93">
        <f>IF(VLOOKUP($A70,'FE - Flux 2 - UBL'!$A70:$R945,12,FALSE)=0,"",VLOOKUP($A70,'FE - Flux 2 - UBL'!$A70:$R945,12,FALSE))</f>
        <v>100</v>
      </c>
      <c r="K70" s="91" t="str">
        <f>IF(VLOOKUP($A70,'FE - Flux 2 - UBL'!$A70:$R945,13,FALSE)=0,"",VLOOKUP($A70,'FE - Flux 2 - UBL'!$A70:$R945,13,FALSE))</f>
        <v/>
      </c>
      <c r="L70" s="159" t="str">
        <f>IF(VLOOKUP($A70,'FE - Flux 2 - UBL'!$A70:$R945,14,FALSE)=0,"",VLOOKUP($A70,'FE - Flux 2 - UBL'!$A70:$R945,14,FALSE))</f>
        <v/>
      </c>
      <c r="M70" s="95" t="str">
        <f>IF(VLOOKUP($A70,'FE - Flux 2 - UBL'!$A70:$R945,15,FALSE)=0,"",VLOOKUP($A70,'FE - Flux 2 - UBL'!$A70:$R945,15,FALSE))</f>
        <v> Identification of the Buyer.</v>
      </c>
      <c r="N70" s="95" t="str">
        <f>IF(VLOOKUP($A70,'FE - Flux 2 - UBL'!$A70:$R945,16,FALSE)=0,"",VLOOKUP($A70,'FE - Flux 2 - UBL'!$A70:$R945,16,FALSE))</f>
        <v> If no identification scheme is specified, it should be known to the Buyer and the Seller, for example a buyer identifier assigned by the Seller previously exchanged.</v>
      </c>
      <c r="O70" s="91" t="str">
        <f>IF(VLOOKUP($A70,'FE - Flux 2 - UBL'!$A70:$R945,17,FALSE)=0,"",VLOOKUP($A70,'FE - Flux 2 - UBL'!$A70:$R945,17,FALSE))</f>
        <v/>
      </c>
      <c r="P70" s="91" t="str">
        <f>IF(VLOOKUP($A70,'FE - Flux 2 - UBL'!$A70:$R945,18,FALSE)=0,"",VLOOKUP($A70,'FE - Flux 2 - UBL'!$A70:$R945,18,FALSE))</f>
        <v/>
      </c>
      <c r="Q70" s="91" t="str">
        <f>IF(VLOOKUP($A70,'FE - Flux 2 - UBL'!$A70:$S945,19,FALSE)=0,"",VLOOKUP($A70,'FE - Flux 2 - UBL'!$A70:$S945,19,FALSE))</f>
        <v/>
      </c>
      <c r="R70" s="91" t="s">
        <v>2173</v>
      </c>
      <c r="S70" s="95" t="str">
        <f>IF(VLOOKUP($A70,'FE - Flux 2 - CII'!$A70:$R510,17,FALSE)=0,"",VLOOKUP($A70,'FE - Flux 2 - CII'!$A70:$R510,18,FALSE))</f>
        <v/>
      </c>
    </row>
    <row r="71" spans="1:19" ht="42">
      <c r="A71" s="97" t="s">
        <v>451</v>
      </c>
      <c r="B71" s="238" t="str">
        <f>VLOOKUP(A71,'FE - Flux 2 - UBL'!A71:D751,4,FALSE)</f>
        <v> 1..1</v>
      </c>
      <c r="C71" s="44"/>
      <c r="D71" s="29"/>
      <c r="E71" s="287" t="s">
        <v>215</v>
      </c>
      <c r="F71" s="286"/>
      <c r="G71" s="291" t="s">
        <v>1836</v>
      </c>
      <c r="H71" s="292"/>
      <c r="I71" s="93" t="str">
        <f>IF(VLOOKUP($A71,'FE - Flux 2 - UBL'!$A71:$R946,11,FALSE)=0,"",VLOOKUP($A71,'FE - Flux 2 - UBL'!$A71:$R946,11,FALSE))</f>
        <v> IDENTIFIER</v>
      </c>
      <c r="J71" s="93">
        <f>IF(VLOOKUP($A71,'FE - Flux 2 - UBL'!$A71:$R946,12,FALSE)=0,"",VLOOKUP($A71,'FE - Flux 2 - UBL'!$A71:$R946,12,FALSE))</f>
        <v>4</v>
      </c>
      <c r="K71" s="91" t="str">
        <f>IF(VLOOKUP($A71,'FE - Flux 2 - UBL'!$A71:$R946,13,FALSE)=0,"",VLOOKUP($A71,'FE - Flux 2 - UBL'!$A71:$R946,13,FALSE))</f>
        <v> ISO6523 (ICD)</v>
      </c>
      <c r="L71" s="159" t="str">
        <f>IF(VLOOKUP($A71,'FE - Flux 2 - UBL'!$A71:$R946,14,FALSE)=0,"",VLOOKUP($A71,'FE - Flux 2 - UBL'!$A71:$R946,14,FALSE))</f>
        <v/>
      </c>
      <c r="M71" s="95" t="str">
        <f>IF(VLOOKUP($A71,'FE - Flux 2 - UBL'!$A71:$R946,15,FALSE)=0,"",VLOOKUP($A71,'FE - Flux 2 - UBL'!$A71:$R946,15,FALSE))</f>
        <v> Buyer ID Schema ID</v>
      </c>
      <c r="N71" s="95" t="str">
        <f>IF(VLOOKUP($A71,'FE - Flux 2 - UBL'!$A71:$R946,16,FALSE)=0,"",VLOOKUP($A71,'FE - Flux 2 - UBL'!$A71:$R946,16,FALSE))</f>
        <v>If no identification scheme is specified, it should be known to the Buyer and the Seller, for example a buyer identifier assigned by the Seller previously exchanged.</v>
      </c>
      <c r="O71" s="91" t="str">
        <f>IF(VLOOKUP($A71,'FE - Flux 2 - UBL'!$A71:$R946,17,FALSE)=0,"",VLOOKUP($A71,'FE - Flux 2 - UBL'!$A71:$R946,17,FALSE))</f>
        <v/>
      </c>
      <c r="P71" s="91" t="str">
        <f>IF(VLOOKUP($A71,'FE - Flux 2 - UBL'!$A71:$R946,18,FALSE)=0,"",VLOOKUP($A71,'FE - Flux 2 - UBL'!$A71:$R946,18,FALSE))</f>
        <v/>
      </c>
      <c r="Q71" s="91" t="str">
        <f>IF(VLOOKUP($A71,'FE - Flux 2 - UBL'!$A71:$S946,19,FALSE)=0,"",VLOOKUP($A71,'FE - Flux 2 - UBL'!$A71:$S946,19,FALSE))</f>
        <v/>
      </c>
      <c r="R71" s="91" t="s">
        <v>2173</v>
      </c>
      <c r="S71" s="95" t="str">
        <f>IF(VLOOKUP($A71,'FE - Flux 2 - CII'!$A71:$R511,17,FALSE)=0,"",VLOOKUP($A71,'FE - Flux 2 - CII'!$A71:$R511,18,FALSE))</f>
        <v/>
      </c>
    </row>
    <row r="72" spans="1:19" ht="70">
      <c r="A72" s="97" t="s">
        <v>454</v>
      </c>
      <c r="B72" s="238" t="str">
        <f>VLOOKUP(A72,'FE - Flux 2 - UBL'!A72:D752,4,FALSE)</f>
        <v> 0..n</v>
      </c>
      <c r="C72" s="43"/>
      <c r="D72" s="30" t="s">
        <v>455</v>
      </c>
      <c r="E72" s="133"/>
      <c r="F72" s="133"/>
      <c r="G72" s="291" t="s">
        <v>1835</v>
      </c>
      <c r="H72" s="292"/>
      <c r="I72" s="93" t="str">
        <f>IF(VLOOKUP($A72,'FE - Flux 2 - UBL'!$A72:$R947,11,FALSE)=0,"",VLOOKUP($A72,'FE - Flux 2 - UBL'!$A72:$R947,11,FALSE))</f>
        <v> IDENTIFIER</v>
      </c>
      <c r="J72" s="93">
        <f>IF(VLOOKUP($A72,'FE - Flux 2 - UBL'!$A72:$R947,12,FALSE)=0,"",VLOOKUP($A72,'FE - Flux 2 - UBL'!$A72:$R947,12,FALSE))</f>
        <v>100</v>
      </c>
      <c r="K72" s="91" t="str">
        <f>IF(VLOOKUP($A72,'FE - Flux 2 - UBL'!$A72:$R947,13,FALSE)=0,"",VLOOKUP($A72,'FE - Flux 2 - UBL'!$A72:$R947,13,FALSE))</f>
        <v/>
      </c>
      <c r="L72" s="159" t="str">
        <f>IF(VLOOKUP($A72,'FE - Flux 2 - UBL'!$A72:$R947,14,FALSE)=0,"",VLOOKUP($A72,'FE - Flux 2 - UBL'!$A72:$R947,14,FALSE))</f>
        <v/>
      </c>
      <c r="M72" s="95" t="str">
        <f>IF(VLOOKUP($A72,'FE - Flux 2 - UBL'!$A72:$R947,15,FALSE)=0,"",VLOOKUP($A72,'FE - Flux 2 - UBL'!$A72:$R947,15,FALSE))</f>
        <v> Identification of the Buyer.</v>
      </c>
      <c r="N72" s="95" t="str">
        <f>IF(VLOOKUP($A72,'FE - Flux 2 - UBL'!$A72:$R947,16,FALSE)=0,"",VLOOKUP($A72,'FE - Flux 2 - UBL'!$A72:$R947,16,FALSE))</f>
        <v> If no identification scheme is specified, it should be known to the Buyer and the Seller, for example a buyer identifier assigned by the Seller previously exchanged.</v>
      </c>
      <c r="O72" s="91" t="str">
        <f>IF(VLOOKUP($A72,'FE - Flux 2 - UBL'!$A72:$R947,17,FALSE)=0,"",VLOOKUP($A72,'FE - Flux 2 - UBL'!$A72:$R947,17,FALSE))</f>
        <v> G1.72 G1.74 G1.80 G2.16 G1.58</v>
      </c>
      <c r="P72" s="91" t="str">
        <f>IF(VLOOKUP($A72,'FE - Flux 2 - UBL'!$A72:$R947,18,FALSE)=0,"",VLOOKUP($A72,'FE - Flux 2 - UBL'!$A72:$R947,18,FALSE))</f>
        <v/>
      </c>
      <c r="Q72" s="91" t="str">
        <f>IF(VLOOKUP($A72,'FE - Flux 2 - UBL'!$A72:$S947,19,FALSE)=0,"",VLOOKUP($A72,'FE - Flux 2 - UBL'!$A72:$S947,19,FALSE))</f>
        <v/>
      </c>
      <c r="R72" s="91" t="s">
        <v>2173</v>
      </c>
      <c r="S72" s="95" t="str">
        <f>IF(VLOOKUP($A72,'FE - Flux 2 - CII'!$A72:$R512,17,FALSE)=0,"",VLOOKUP($A72,'FE - Flux 2 - CII'!$A72:$R512,18,FALSE))</f>
        <v/>
      </c>
    </row>
    <row r="73" spans="1:19" ht="42">
      <c r="A73" s="97" t="s">
        <v>457</v>
      </c>
      <c r="B73" s="238" t="str">
        <f>VLOOKUP(A73,'FE - Flux 2 - UBL'!A73:D753,4,FALSE)</f>
        <v> 1..1</v>
      </c>
      <c r="C73" s="44"/>
      <c r="D73" s="29"/>
      <c r="E73" s="287" t="s">
        <v>317</v>
      </c>
      <c r="F73" s="286"/>
      <c r="G73" s="318" t="s">
        <v>1836</v>
      </c>
      <c r="H73" s="319"/>
      <c r="I73" s="93" t="str">
        <f>IF(VLOOKUP($A73,'FE - Flux 2 - UBL'!$A73:$R948,11,FALSE)=0,"",VLOOKUP($A73,'FE - Flux 2 - UBL'!$A73:$R948,11,FALSE))</f>
        <v> IDENTIFIER</v>
      </c>
      <c r="J73" s="93">
        <f>IF(VLOOKUP($A73,'FE - Flux 2 - UBL'!$A73:$R948,12,FALSE)=0,"",VLOOKUP($A73,'FE - Flux 2 - UBL'!$A73:$R948,12,FALSE))</f>
        <v>4</v>
      </c>
      <c r="K73" s="91" t="str">
        <f>IF(VLOOKUP($A73,'FE - Flux 2 - UBL'!$A73:$R948,13,FALSE)=0,"",VLOOKUP($A73,'FE - Flux 2 - UBL'!$A73:$R948,13,FALSE))</f>
        <v> ISO6523 (ICD)</v>
      </c>
      <c r="L73" s="159" t="str">
        <f>IF(VLOOKUP($A73,'FE - Flux 2 - UBL'!$A73:$R948,14,FALSE)=0,"",VLOOKUP($A73,'FE - Flux 2 - UBL'!$A73:$R948,14,FALSE))</f>
        <v> Value = 0009 for a SIRET</v>
      </c>
      <c r="M73" s="95" t="str">
        <f>IF(VLOOKUP($A73,'FE - Flux 2 - UBL'!$A73:$R948,15,FALSE)=0,"",VLOOKUP($A73,'FE - Flux 2 - UBL'!$A73:$R948,15,FALSE))</f>
        <v> Buyer ID Schema ID</v>
      </c>
      <c r="N73" s="95" t="str">
        <f>IF(VLOOKUP($A73,'FE - Flux 2 - UBL'!$A73:$R948,16,FALSE)=0,"",VLOOKUP($A73,'FE - Flux 2 - UBL'!$A73:$R948,16,FALSE))</f>
        <v> If no identification scheme is specified, it should be known to the Buyer and the Seller, for example a buyer identifier assigned by the Seller previously exchanged.</v>
      </c>
      <c r="O73" s="91" t="str">
        <f>IF(VLOOKUP($A73,'FE - Flux 2 - UBL'!$A73:$R948,17,FALSE)=0,"",VLOOKUP($A73,'FE - Flux 2 - UBL'!$A73:$R948,17,FALSE))</f>
        <v> G2.07</v>
      </c>
      <c r="P73" s="91" t="str">
        <f>IF(VLOOKUP($A73,'FE - Flux 2 - UBL'!$A73:$R948,18,FALSE)=0,"",VLOOKUP($A73,'FE - Flux 2 - UBL'!$A73:$R948,18,FALSE))</f>
        <v/>
      </c>
      <c r="Q73" s="91" t="str">
        <f>IF(VLOOKUP($A73,'FE - Flux 2 - UBL'!$A73:$S948,19,FALSE)=0,"",VLOOKUP($A73,'FE - Flux 2 - UBL'!$A73:$S948,19,FALSE))</f>
        <v/>
      </c>
      <c r="R73" s="91" t="s">
        <v>2173</v>
      </c>
      <c r="S73" s="95" t="str">
        <f>IF(VLOOKUP($A73,'FE - Flux 2 - CII'!$A73:$R513,17,FALSE)=0,"",VLOOKUP($A73,'FE - Flux 2 - CII'!$A73:$R513,18,FALSE))</f>
        <v/>
      </c>
    </row>
    <row r="74" spans="1:19" ht="42">
      <c r="A74" s="97" t="s">
        <v>459</v>
      </c>
      <c r="B74" s="238" t="str">
        <f>VLOOKUP(A74,'FE - Flux 2 - UBL'!A74:D754,4,FALSE)</f>
        <v> 0..n</v>
      </c>
      <c r="C74" s="43"/>
      <c r="D74" s="30" t="s">
        <v>460</v>
      </c>
      <c r="E74" s="133"/>
      <c r="F74" s="133"/>
      <c r="G74" s="318" t="s">
        <v>1835</v>
      </c>
      <c r="H74" s="319"/>
      <c r="I74" s="93" t="str">
        <f>IF(VLOOKUP($A74,'FE - Flux 2 - UBL'!$A74:$R949,11,FALSE)=0,"",VLOOKUP($A74,'FE - Flux 2 - UBL'!$A74:$R949,11,FALSE))</f>
        <v>IDENTIFIER</v>
      </c>
      <c r="J74" s="93">
        <f>IF(VLOOKUP($A74,'FE - Flux 2 - UBL'!$A74:$R949,12,FALSE)=0,"",VLOOKUP($A74,'FE - Flux 2 - UBL'!$A74:$R949,12,FALSE))</f>
        <v>100</v>
      </c>
      <c r="K74" s="91" t="str">
        <f>IF(VLOOKUP($A74,'FE - Flux 2 - UBL'!$A74:$R949,13,FALSE)=0,"",VLOOKUP($A74,'FE - Flux 2 - UBL'!$A74:$R949,13,FALSE))</f>
        <v/>
      </c>
      <c r="L74" s="159" t="str">
        <f>IF(VLOOKUP($A74,'FE - Flux 2 - UBL'!$A74:$R949,14,FALSE)=0,"",VLOOKUP($A74,'FE - Flux 2 - UBL'!$A74:$R949,14,FALSE))</f>
        <v/>
      </c>
      <c r="M74" s="95" t="str">
        <f>IF(VLOOKUP($A74,'FE - Flux 2 - UBL'!$A74:$R949,15,FALSE)=0,"",VLOOKUP($A74,'FE - Flux 2 - UBL'!$A74:$R949,15,FALSE))</f>
        <v> Identification of the Buyer.</v>
      </c>
      <c r="N74" s="95" t="str">
        <f>IF(VLOOKUP($A74,'FE - Flux 2 - UBL'!$A74:$R949,16,FALSE)=0,"",VLOOKUP($A74,'FE - Flux 2 - UBL'!$A74:$R949,16,FALSE))</f>
        <v> If no identification scheme is specified, it should be known to the Buyer and the Seller, for example a buyer identifier assigned by the Seller previously exchanged.</v>
      </c>
      <c r="O74" s="91" t="str">
        <f>IF(VLOOKUP($A74,'FE - Flux 2 - UBL'!$A74:$R949,17,FALSE)=0,"",VLOOKUP($A74,'FE - Flux 2 - UBL'!$A74:$R949,17,FALSE))</f>
        <v> G2.29 G1.58</v>
      </c>
      <c r="P74" s="91" t="str">
        <f>IF(VLOOKUP($A74,'FE - Flux 2 - UBL'!$A74:$R949,18,FALSE)=0,"",VLOOKUP($A74,'FE - Flux 2 - UBL'!$A74:$R949,18,FALSE))</f>
        <v/>
      </c>
      <c r="Q74" s="91" t="str">
        <f>IF(VLOOKUP($A74,'FE - Flux 2 - UBL'!$A74:$S949,19,FALSE)=0,"",VLOOKUP($A74,'FE - Flux 2 - UBL'!$A74:$S949,19,FALSE))</f>
        <v/>
      </c>
      <c r="R74" s="91" t="s">
        <v>2173</v>
      </c>
      <c r="S74" s="95" t="str">
        <f>IF(VLOOKUP($A74,'FE - Flux 2 - CII'!$A74:$R514,17,FALSE)=0,"",VLOOKUP($A74,'FE - Flux 2 - CII'!$A74:$R514,18,FALSE))</f>
        <v/>
      </c>
    </row>
    <row r="75" spans="1:19" ht="42">
      <c r="A75" s="97" t="s">
        <v>462</v>
      </c>
      <c r="B75" s="238" t="str">
        <f>VLOOKUP(A75,'FE - Flux 2 - UBL'!A75:D755,4,FALSE)</f>
        <v> 1..1</v>
      </c>
      <c r="C75" s="44"/>
      <c r="D75" s="29"/>
      <c r="E75" s="287" t="s">
        <v>327</v>
      </c>
      <c r="F75" s="286"/>
      <c r="G75" s="318" t="s">
        <v>1836</v>
      </c>
      <c r="H75" s="319"/>
      <c r="I75" s="93" t="str">
        <f>IF(VLOOKUP($A75,'FE - Flux 2 - UBL'!$A75:$R950,11,FALSE)=0,"",VLOOKUP($A75,'FE - Flux 2 - UBL'!$A75:$R950,11,FALSE))</f>
        <v> IDENTIFIER</v>
      </c>
      <c r="J75" s="93">
        <f>IF(VLOOKUP($A75,'FE - Flux 2 - UBL'!$A75:$R950,12,FALSE)=0,"",VLOOKUP($A75,'FE - Flux 2 - UBL'!$A75:$R950,12,FALSE))</f>
        <v>4</v>
      </c>
      <c r="K75" s="91" t="str">
        <f>IF(VLOOKUP($A75,'FE - Flux 2 - UBL'!$A75:$R950,13,FALSE)=0,"",VLOOKUP($A75,'FE - Flux 2 - UBL'!$A75:$R950,13,FALSE))</f>
        <v xml:space="preserve"> ISO6523 (ICD) Value = 0224</v>
      </c>
      <c r="L75" s="159" t="str">
        <f>IF(VLOOKUP($A75,'FE - Flux 2 - UBL'!$A75:$R950,14,FALSE)=0,"",VLOOKUP($A75,'FE - Flux 2 - UBL'!$A75:$R950,14,FALSE))</f>
        <v/>
      </c>
      <c r="M75" s="95" t="str">
        <f>IF(VLOOKUP($A75,'FE - Flux 2 - UBL'!$A75:$R950,15,FALSE)=0,"",VLOOKUP($A75,'FE - Flux 2 - UBL'!$A75:$R950,15,FALSE))</f>
        <v> Buyer ID Schema ID</v>
      </c>
      <c r="N75" s="95" t="str">
        <f>IF(VLOOKUP($A75,'FE - Flux 2 - UBL'!$A75:$R950,16,FALSE)=0,"",VLOOKUP($A75,'FE - Flux 2 - UBL'!$A75:$R950,16,FALSE))</f>
        <v> If no identification scheme is specified, it should be known to the Buyer and the Seller, for example a buyer identifier assigned by the Seller previously exchanged.</v>
      </c>
      <c r="O75" s="91" t="str">
        <f>IF(VLOOKUP($A75,'FE - Flux 2 - UBL'!$A75:$R950,17,FALSE)=0,"",VLOOKUP($A75,'FE - Flux 2 - UBL'!$A75:$R950,17,FALSE))</f>
        <v/>
      </c>
      <c r="P75" s="91" t="str">
        <f>IF(VLOOKUP($A75,'FE - Flux 2 - UBL'!$A75:$R950,18,FALSE)=0,"",VLOOKUP($A75,'FE - Flux 2 - UBL'!$A75:$R950,18,FALSE))</f>
        <v> S1.11</v>
      </c>
      <c r="Q75" s="91" t="str">
        <f>IF(VLOOKUP($A75,'FE - Flux 2 - UBL'!$A75:$S950,19,FALSE)=0,"",VLOOKUP($A75,'FE - Flux 2 - UBL'!$A75:$S950,19,FALSE))</f>
        <v/>
      </c>
      <c r="R75" s="91" t="s">
        <v>2173</v>
      </c>
      <c r="S75" s="95" t="str">
        <f>IF(VLOOKUP($A75,'FE - Flux 2 - CII'!$A75:$R515,17,FALSE)=0,"",VLOOKUP($A75,'FE - Flux 2 - CII'!$A75:$R515,18,FALSE))</f>
        <v/>
      </c>
    </row>
    <row r="76" spans="1:19" ht="56">
      <c r="A76" s="97" t="s">
        <v>463</v>
      </c>
      <c r="B76" s="238" t="str">
        <f>VLOOKUP(A76,'FE - Flux 2 - UBL'!A76:D756,4,FALSE)</f>
        <v> 0..1</v>
      </c>
      <c r="C76" s="43"/>
      <c r="D76" s="30" t="s">
        <v>331</v>
      </c>
      <c r="E76" s="99"/>
      <c r="F76" s="133"/>
      <c r="G76" s="291" t="s">
        <v>1837</v>
      </c>
      <c r="H76" s="292"/>
      <c r="I76" s="93" t="str">
        <f>IF(VLOOKUP($A76,'FE - Flux 2 - UBL'!$A76:$R951,11,FALSE)=0,"",VLOOKUP($A76,'FE - Flux 2 - UBL'!$A76:$R951,11,FALSE))</f>
        <v> IDENTIFIER</v>
      </c>
      <c r="J76" s="93">
        <f>IF(VLOOKUP($A76,'FE - Flux 2 - UBL'!$A76:$R951,12,FALSE)=0,"",VLOOKUP($A76,'FE - Flux 2 - UBL'!$A76:$R951,12,FALSE))</f>
        <v>9</v>
      </c>
      <c r="K76" s="91" t="str">
        <f>IF(VLOOKUP($A76,'FE - Flux 2 - UBL'!$A76:$R951,13,FALSE)=0,"",VLOOKUP($A76,'FE - Flux 2 - UBL'!$A76:$R951,13,FALSE))</f>
        <v/>
      </c>
      <c r="L76" s="159" t="str">
        <f>IF(VLOOKUP($A76,'FE - Flux 2 - UBL'!$A76:$R951,14,FALSE)=0,"",VLOOKUP($A76,'FE - Flux 2 - UBL'!$A76:$R951,14,FALSE))</f>
        <v/>
      </c>
      <c r="M76" s="95" t="str">
        <f>IF(VLOOKUP($A76,'FE - Flux 2 - UBL'!$A76:$R951,15,FALSE)=0,"",VLOOKUP($A76,'FE - Flux 2 - UBL'!$A76:$R951,15,FALSE))</f>
        <v> Identifier issued by an official registration body, which identifies the Buyer as a legal entity or legal entity.</v>
      </c>
      <c r="N76" s="95" t="str">
        <f>IF(VLOOKUP($A76,'FE - Flux 2 - UBL'!$A76:$R951,16,FALSE)=0,"",VLOOKUP($A76,'FE - Flux 2 - UBL'!$A76:$R951,16,FALSE))</f>
        <v>If no identification scheme is specified, it should be known to the Buyer and the Seller, for example an identifier exclusively used in the applicable legal environment.</v>
      </c>
      <c r="O76" s="91" t="str">
        <f>IF(VLOOKUP($A76,'FE - Flux 2 - UBL'!$A76:$R951,17,FALSE)=0,"",VLOOKUP($A76,'FE - Flux 2 - UBL'!$A76:$R951,17,FALSE))</f>
        <v> G1.63 G1.58 G1.79 G6.08</v>
      </c>
      <c r="P76" s="91" t="str">
        <f>IF(VLOOKUP($A76,'FE - Flux 2 - UBL'!$A76:$R951,18,FALSE)=0,"",VLOOKUP($A76,'FE - Flux 2 - UBL'!$A76:$R951,18,FALSE))</f>
        <v/>
      </c>
      <c r="Q76" s="91" t="str">
        <f>IF(VLOOKUP($A76,'FE - Flux 2 - UBL'!$A76:$S951,19,FALSE)=0,"",VLOOKUP($A76,'FE - Flux 2 - UBL'!$A76:$S951,19,FALSE))</f>
        <v/>
      </c>
      <c r="R76" s="91" t="s">
        <v>2171</v>
      </c>
      <c r="S76" s="95" t="str">
        <f>IF(VLOOKUP($A76,'FE - Flux 2 - CII'!$A76:$R516,17,FALSE)=0,"",VLOOKUP($A76,'FE - Flux 2 - CII'!$A76:$R516,18,FALSE))</f>
        <v/>
      </c>
    </row>
    <row r="77" spans="1:19" ht="28">
      <c r="A77" s="97" t="s">
        <v>468</v>
      </c>
      <c r="B77" s="238" t="str">
        <f>VLOOKUP(A77,'FE - Flux 2 - UBL'!A77:D757,4,FALSE)</f>
        <v> 0..1</v>
      </c>
      <c r="C77" s="44"/>
      <c r="D77" s="29"/>
      <c r="E77" s="287" t="s">
        <v>215</v>
      </c>
      <c r="F77" s="286"/>
      <c r="G77" s="318" t="s">
        <v>1838</v>
      </c>
      <c r="H77" s="319"/>
      <c r="I77" s="93" t="str">
        <f>IF(VLOOKUP($A77,'FE - Flux 2 - UBL'!$A77:$R952,11,FALSE)=0,"",VLOOKUP($A77,'FE - Flux 2 - UBL'!$A77:$R952,11,FALSE))</f>
        <v> IDENTIFIER</v>
      </c>
      <c r="J77" s="93">
        <f>IF(VLOOKUP($A77,'FE - Flux 2 - UBL'!$A77:$R952,12,FALSE)=0,"",VLOOKUP($A77,'FE - Flux 2 - UBL'!$A77:$R952,12,FALSE))</f>
        <v>4</v>
      </c>
      <c r="K77" s="91" t="str">
        <f>IF(VLOOKUP($A77,'FE - Flux 2 - UBL'!$A77:$R952,13,FALSE)=0,"",VLOOKUP($A77,'FE - Flux 2 - UBL'!$A77:$R952,13,FALSE))</f>
        <v> ISO6523 (ICD)</v>
      </c>
      <c r="L77" s="159" t="str">
        <f>IF(VLOOKUP($A77,'FE - Flux 2 - UBL'!$A77:$R952,14,FALSE)=0,"",VLOOKUP($A77,'FE - Flux 2 - UBL'!$A77:$R952,14,FALSE))</f>
        <v> Value = 0002 for a SIREN</v>
      </c>
      <c r="M77" s="95" t="str">
        <f>IF(VLOOKUP($A77,'FE - Flux 2 - UBL'!$A77:$R952,15,FALSE)=0,"",VLOOKUP($A77,'FE - Flux 2 - UBL'!$A77:$R952,15,FALSE))</f>
        <v> Buyer Legal Registration ID Schema Identifier</v>
      </c>
      <c r="N77" s="95" t="str">
        <f>IF(VLOOKUP($A77,'FE - Flux 2 - UBL'!$A77:$R952,16,FALSE)=0,"",VLOOKUP($A77,'FE - Flux 2 - UBL'!$A77:$R952,16,FALSE))</f>
        <v> If used, the schema identifier must be chosen from the list entries published by the ISO 6523 Maintenance Agency.</v>
      </c>
      <c r="O77" s="91" t="str">
        <f>IF(VLOOKUP($A77,'FE - Flux 2 - UBL'!$A77:$R952,17,FALSE)=0,"",VLOOKUP($A77,'FE - Flux 2 - UBL'!$A77:$R952,17,FALSE))</f>
        <v> G6.08</v>
      </c>
      <c r="P77" s="91" t="str">
        <f>IF(VLOOKUP($A77,'FE - Flux 2 - UBL'!$A77:$R952,18,FALSE)=0,"",VLOOKUP($A77,'FE - Flux 2 - UBL'!$A77:$R952,18,FALSE))</f>
        <v/>
      </c>
      <c r="Q77" s="91" t="str">
        <f>IF(VLOOKUP($A77,'FE - Flux 2 - UBL'!$A77:$S952,19,FALSE)=0,"",VLOOKUP($A77,'FE - Flux 2 - UBL'!$A77:$S952,19,FALSE))</f>
        <v/>
      </c>
      <c r="R77" s="91" t="s">
        <v>2171</v>
      </c>
      <c r="S77" s="95" t="str">
        <f>IF(VLOOKUP($A77,'FE - Flux 2 - CII'!$A77:$R517,17,FALSE)=0,"",VLOOKUP($A77,'FE - Flux 2 - CII'!$A77:$R517,18,FALSE))</f>
        <v/>
      </c>
    </row>
    <row r="78" spans="1:19" ht="70">
      <c r="A78" s="97" t="s">
        <v>471</v>
      </c>
      <c r="B78" s="238" t="str">
        <f>VLOOKUP(A78,'FE - Flux 2 - UBL'!A78:D758,4,FALSE)</f>
        <v> 0..1</v>
      </c>
      <c r="C78" s="43"/>
      <c r="D78" s="304" t="s">
        <v>472</v>
      </c>
      <c r="E78" s="289"/>
      <c r="F78" s="290"/>
      <c r="G78" s="291" t="s">
        <v>1839</v>
      </c>
      <c r="H78" s="292"/>
      <c r="I78" s="93" t="str">
        <f>IF(VLOOKUP($A78,'FE - Flux 2 - UBL'!$A78:$R953,11,FALSE)=0,"",VLOOKUP($A78,'FE - Flux 2 - UBL'!$A78:$R953,11,FALSE))</f>
        <v> IDENTIFIER</v>
      </c>
      <c r="J78" s="93">
        <f>IF(VLOOKUP($A78,'FE - Flux 2 - UBL'!$A78:$R953,12,FALSE)=0,"",VLOOKUP($A78,'FE - Flux 2 - UBL'!$A78:$R953,12,FALSE))</f>
        <v>18</v>
      </c>
      <c r="K78" s="91" t="str">
        <f>IF(VLOOKUP($A78,'FE - Flux 2 - UBL'!$A78:$R953,13,FALSE)=0,"",VLOOKUP($A78,'FE - Flux 2 - UBL'!$A78:$R953,13,FALSE))</f>
        <v> ISO 3166</v>
      </c>
      <c r="L78" s="159" t="str">
        <f>IF(VLOOKUP($A78,'FE - Flux 2 - UBL'!$A78:$R953,14,FALSE)=0,"",VLOOKUP($A78,'FE - Flux 2 - UBL'!$A78:$R953,14,FALSE))</f>
        <v/>
      </c>
      <c r="M78" s="95" t="str">
        <f>IF(VLOOKUP($A78,'FE - Flux 2 - UBL'!$A78:$R953,15,FALSE)=0,"",VLOOKUP($A78,'FE - Flux 2 - UBL'!$A78:$R953,15,FALSE))</f>
        <v> Buyer's VAT ID (also called Buyer's VAT Identification Number).</v>
      </c>
      <c r="N78" s="95" t="str">
        <f>IF(VLOOKUP($A78,'FE - Flux 2 - UBL'!$A78:$R953,16,FALSE)=0,"",VLOOKUP($A78,'FE - Flux 2 - UBL'!$A78:$R953,16,FALSE))</f>
        <v>According to Article 215 of Council Directive 2006/112/EC [2], the individual VAT identification number includes a prefix in accordance with ISO 3166-1 alpha-2 to identify the Member State by which it was awarded. However, Greece is allowed to use the prefix "EL".</v>
      </c>
      <c r="O78" s="91" t="str">
        <f>IF(VLOOKUP($A78,'FE - Flux 2 - UBL'!$A78:$R953,17,FALSE)=0,"",VLOOKUP($A78,'FE - Flux 2 - UBL'!$A78:$R953,17,FALSE))</f>
        <v> G1.78 G6.11</v>
      </c>
      <c r="P78" s="91" t="str">
        <f>IF(VLOOKUP($A78,'FE - Flux 2 - UBL'!$A78:$R953,18,FALSE)=0,"",VLOOKUP($A78,'FE - Flux 2 - UBL'!$A78:$R953,18,FALSE))</f>
        <v/>
      </c>
      <c r="Q78" s="91" t="str">
        <f>IF(VLOOKUP($A78,'FE - Flux 2 - UBL'!$A78:$S953,19,FALSE)=0,"",VLOOKUP($A78,'FE - Flux 2 - UBL'!$A78:$S953,19,FALSE))</f>
        <v> BR-CO-9</v>
      </c>
      <c r="R78" s="91" t="s">
        <v>2173</v>
      </c>
      <c r="S78" s="95" t="str">
        <f>IF(VLOOKUP($A78,'FE - Flux 2 - CII'!$A78:$R518,17,FALSE)=0,"",VLOOKUP($A78,'FE - Flux 2 - CII'!$A78:$R518,18,FALSE))</f>
        <v/>
      </c>
    </row>
    <row r="79" spans="1:19" ht="28">
      <c r="A79" s="97" t="s">
        <v>477</v>
      </c>
      <c r="B79" s="238" t="str">
        <f>VLOOKUP(A79,'FE - Flux 2 - UBL'!A79:D759,4,FALSE)</f>
        <v> 1..1</v>
      </c>
      <c r="C79" s="43"/>
      <c r="D79" s="31"/>
      <c r="E79" s="135" t="s">
        <v>1840</v>
      </c>
      <c r="F79" s="207"/>
      <c r="G79" s="291" t="s">
        <v>1841</v>
      </c>
      <c r="H79" s="292"/>
      <c r="I79" s="93" t="str">
        <f>IF(VLOOKUP($A79,'FE - Flux 2 - UBL'!$A79:$R954,11,FALSE)=0,"",VLOOKUP($A79,'FE - Flux 2 - UBL'!$A79:$R954,11,FALSE))</f>
        <v> CODED</v>
      </c>
      <c r="J79" s="93">
        <f>IF(VLOOKUP($A79,'FE - Flux 2 - UBL'!$A79:$R954,12,FALSE)=0,"",VLOOKUP($A79,'FE - Flux 2 - UBL'!$A79:$R954,12,FALSE))</f>
        <v>3</v>
      </c>
      <c r="K79" s="91" t="str">
        <f>IF(VLOOKUP($A79,'FE - Flux 2 - UBL'!$A79:$R954,13,FALSE)=0,"",VLOOKUP($A79,'FE - Flux 2 - UBL'!$A79:$R954,13,FALSE))</f>
        <v> Value = VAT (UBL) Value = VA (CII)</v>
      </c>
      <c r="L79" s="159" t="str">
        <f>IF(VLOOKUP($A79,'FE - Flux 2 - UBL'!$A79:$R954,14,FALSE)=0,"",VLOOKUP($A79,'FE - Flux 2 - UBL'!$A79:$R954,14,FALSE))</f>
        <v/>
      </c>
      <c r="M79" s="95" t="str">
        <f>IF(VLOOKUP($A79,'FE - Flux 2 - UBL'!$A79:$R954,15,FALSE)=0,"",VLOOKUP($A79,'FE - Flux 2 - UBL'!$A79:$R954,15,FALSE))</f>
        <v/>
      </c>
      <c r="N79" s="95" t="str">
        <f>IF(VLOOKUP($A79,'FE - Flux 2 - UBL'!$A79:$R954,16,FALSE)=0,"",VLOOKUP($A79,'FE - Flux 2 - UBL'!$A79:$R954,16,FALSE))</f>
        <v/>
      </c>
      <c r="O79" s="91" t="str">
        <f>IF(VLOOKUP($A79,'FE - Flux 2 - UBL'!$A79:$R954,17,FALSE)=0,"",VLOOKUP($A79,'FE - Flux 2 - UBL'!$A79:$R954,17,FALSE))</f>
        <v> G6.11</v>
      </c>
      <c r="P79" s="91" t="str">
        <f>IF(VLOOKUP($A79,'FE - Flux 2 - UBL'!$A79:$R954,18,FALSE)=0,"",VLOOKUP($A79,'FE - Flux 2 - UBL'!$A79:$R954,18,FALSE))</f>
        <v/>
      </c>
      <c r="Q79" s="91" t="str">
        <f>IF(VLOOKUP($A79,'FE - Flux 2 - UBL'!$A79:$S954,19,FALSE)=0,"",VLOOKUP($A79,'FE - Flux 2 - UBL'!$A79:$S954,19,FALSE))</f>
        <v/>
      </c>
      <c r="R79" s="91" t="s">
        <v>2173</v>
      </c>
      <c r="S79" s="95" t="str">
        <f>IF(VLOOKUP($A79,'FE - Flux 2 - CII'!$A79:$R519,17,FALSE)=0,"",VLOOKUP($A79,'FE - Flux 2 - CII'!$A79:$R519,18,FALSE))</f>
        <v/>
      </c>
    </row>
    <row r="80" spans="1:19" ht="28">
      <c r="A80" s="97" t="s">
        <v>481</v>
      </c>
      <c r="B80" s="238" t="str">
        <f>VLOOKUP(A80,'FE - Flux 2 - UBL'!A80:D760,4,FALSE)</f>
        <v> 0..1</v>
      </c>
      <c r="C80" s="43"/>
      <c r="D80" s="137" t="s">
        <v>1842</v>
      </c>
      <c r="E80" s="99"/>
      <c r="F80" s="99"/>
      <c r="G80" s="291" t="s">
        <v>1843</v>
      </c>
      <c r="H80" s="292"/>
      <c r="I80" s="93" t="str">
        <f>IF(VLOOKUP($A80,'FE - Flux 2 - UBL'!$A80:$R955,11,FALSE)=0,"",VLOOKUP($A80,'FE - Flux 2 - UBL'!$A80:$R955,11,FALSE))</f>
        <v> IDENTIFIER</v>
      </c>
      <c r="J80" s="93">
        <f>IF(VLOOKUP($A80,'FE - Flux 2 - UBL'!$A80:$R955,12,FALSE)=0,"",VLOOKUP($A80,'FE - Flux 2 - UBL'!$A80:$R955,12,FALSE))</f>
        <v>50</v>
      </c>
      <c r="K80" s="91" t="str">
        <f>IF(VLOOKUP($A80,'FE - Flux 2 - UBL'!$A80:$R955,13,FALSE)=0,"",VLOOKUP($A80,'FE - Flux 2 - UBL'!$A80:$R955,13,FALSE))</f>
        <v/>
      </c>
      <c r="L80" s="159" t="str">
        <f>IF(VLOOKUP($A80,'FE - Flux 2 - UBL'!$A80:$R955,14,FALSE)=0,"",VLOOKUP($A80,'FE - Flux 2 - UBL'!$A80:$R955,14,FALSE))</f>
        <v/>
      </c>
      <c r="M80" s="95" t="str">
        <f>IF(VLOOKUP($A80,'FE - Flux 2 - UBL'!$A80:$R955,15,FALSE)=0,"",VLOOKUP($A80,'FE - Flux 2 - UBL'!$A80:$R955,15,FALSE))</f>
        <v> Identifies the Buyer's email address to which a commercial document should be sent.</v>
      </c>
      <c r="N80" s="95" t="str">
        <f>IF(VLOOKUP($A80,'FE - Flux 2 - UBL'!$A80:$R955,16,FALSE)=0,"",VLOOKUP($A80,'FE - Flux 2 - UBL'!$A80:$R955,16,FALSE))</f>
        <v/>
      </c>
      <c r="O80" s="91" t="str">
        <f>IF(VLOOKUP($A80,'FE - Flux 2 - UBL'!$A80:$R955,17,FALSE)=0,"",VLOOKUP($A80,'FE - Flux 2 - UBL'!$A80:$R955,17,FALSE))</f>
        <v> G1.58</v>
      </c>
      <c r="P80" s="91" t="str">
        <f>IF(VLOOKUP($A80,'FE - Flux 2 - UBL'!$A80:$R955,18,FALSE)=0,"",VLOOKUP($A80,'FE - Flux 2 - UBL'!$A80:$R955,18,FALSE))</f>
        <v/>
      </c>
      <c r="Q80" s="91" t="str">
        <f>IF(VLOOKUP($A80,'FE - Flux 2 - UBL'!$A80:$S955,19,FALSE)=0,"",VLOOKUP($A80,'FE - Flux 2 - UBL'!$A80:$S955,19,FALSE))</f>
        <v> BR-63</v>
      </c>
      <c r="R80" s="91" t="s">
        <v>2173</v>
      </c>
      <c r="S80" s="95" t="str">
        <f>IF(VLOOKUP($A80,'FE - Flux 2 - CII'!$A80:$R520,17,FALSE)=0,"",VLOOKUP($A80,'FE - Flux 2 - CII'!$A80:$R520,18,FALSE))</f>
        <v/>
      </c>
    </row>
    <row r="81" spans="1:19" ht="42">
      <c r="A81" s="97" t="s">
        <v>487</v>
      </c>
      <c r="B81" s="238" t="str">
        <f>VLOOKUP(A81,'FE - Flux 2 - UBL'!A81:D761,4,FALSE)</f>
        <v> 1..1</v>
      </c>
      <c r="C81" s="44"/>
      <c r="D81" s="33"/>
      <c r="E81" s="135" t="s">
        <v>1844</v>
      </c>
      <c r="F81" s="135"/>
      <c r="G81" s="291" t="s">
        <v>1845</v>
      </c>
      <c r="H81" s="292"/>
      <c r="I81" s="93" t="str">
        <f>IF(VLOOKUP($A81,'FE - Flux 2 - UBL'!$A81:$R956,11,FALSE)=0,"",VLOOKUP($A81,'FE - Flux 2 - UBL'!$A81:$R956,11,FALSE))</f>
        <v> IDENTIFIER</v>
      </c>
      <c r="J81" s="93">
        <f>IF(VLOOKUP($A81,'FE - Flux 2 - UBL'!$A81:$R956,12,FALSE)=0,"",VLOOKUP($A81,'FE - Flux 2 - UBL'!$A81:$R956,12,FALSE))</f>
        <v>4</v>
      </c>
      <c r="K81" s="91" t="str">
        <f>IF(VLOOKUP($A81,'FE - Flux 2 - UBL'!$A81:$R956,13,FALSE)=0,"",VLOOKUP($A81,'FE - Flux 2 - UBL'!$A81:$R956,13,FALSE))</f>
        <v> Codelist Electronic Address Scheme (EAS) ISO6523 (ICD)</v>
      </c>
      <c r="L81" s="159" t="str">
        <f>IF(VLOOKUP($A81,'FE - Flux 2 - UBL'!$A81:$R956,14,FALSE)=0,"",VLOOKUP($A81,'FE - Flux 2 - UBL'!$A81:$R956,14,FALSE))</f>
        <v/>
      </c>
      <c r="M81" s="95" t="str">
        <f>IF(VLOOKUP($A81,'FE - Flux 2 - UBL'!$A81:$R956,15,FALSE)=0,"",VLOOKUP($A81,'FE - Flux 2 - UBL'!$A81:$R956,15,FALSE))</f>
        <v> Identifies the buyer's email address at</v>
      </c>
      <c r="N81" s="95" t="str">
        <f>IF(VLOOKUP($A81,'FE - Flux 2 - UBL'!$A81:$R956,16,FALSE)=0,"",VLOOKUP($A81,'FE - Flux 2 - UBL'!$A81:$R956,16,FALSE))</f>
        <v>The scheme identifier must be chosen from a list maintained by the Connecting Europe Facility.</v>
      </c>
      <c r="O81" s="91" t="str">
        <f>IF(VLOOKUP($A81,'FE - Flux 2 - UBL'!$A81:$R956,17,FALSE)=0,"",VLOOKUP($A81,'FE - Flux 2 - UBL'!$A81:$R956,17,FALSE))</f>
        <v/>
      </c>
      <c r="P81" s="91" t="str">
        <f>IF(VLOOKUP($A81,'FE - Flux 2 - UBL'!$A81:$R956,18,FALSE)=0,"",VLOOKUP($A81,'FE - Flux 2 - UBL'!$A81:$R956,18,FALSE))</f>
        <v/>
      </c>
      <c r="Q81" s="91" t="str">
        <f>IF(VLOOKUP($A81,'FE - Flux 2 - UBL'!$A81:$S956,19,FALSE)=0,"",VLOOKUP($A81,'FE - Flux 2 - UBL'!$A81:$S956,19,FALSE))</f>
        <v/>
      </c>
      <c r="R81" s="91" t="s">
        <v>2173</v>
      </c>
      <c r="S81" s="95" t="str">
        <f>IF(VLOOKUP($A81,'FE - Flux 2 - CII'!$A81:$R521,17,FALSE)=0,"",VLOOKUP($A81,'FE - Flux 2 - CII'!$A81:$R521,18,FALSE))</f>
        <v/>
      </c>
    </row>
    <row r="82" spans="1:19" ht="28">
      <c r="A82" s="97" t="s">
        <v>493</v>
      </c>
      <c r="B82" s="238" t="str">
        <f>VLOOKUP(A82,'FE - Flux 2 - UBL'!A82:D762,4,FALSE)</f>
        <v> 1..1</v>
      </c>
      <c r="C82" s="43"/>
      <c r="D82" s="30" t="s">
        <v>494</v>
      </c>
      <c r="E82" s="99"/>
      <c r="F82" s="99"/>
      <c r="G82" s="291" t="s">
        <v>1846</v>
      </c>
      <c r="H82" s="292"/>
      <c r="I82" s="93" t="str">
        <f>IF(VLOOKUP($A82,'FE - Flux 2 - UBL'!$A82:$R957,11,FALSE)=0,"",VLOOKUP($A82,'FE - Flux 2 - UBL'!$A82:$R957,11,FALSE))</f>
        <v/>
      </c>
      <c r="J82" s="93" t="str">
        <f>IF(VLOOKUP($A82,'FE - Flux 2 - UBL'!$A82:$R957,12,FALSE)=0,"",VLOOKUP($A82,'FE - Flux 2 - UBL'!$A82:$R957,12,FALSE))</f>
        <v/>
      </c>
      <c r="K82" s="91" t="str">
        <f>IF(VLOOKUP($A82,'FE - Flux 2 - UBL'!$A82:$R957,13,FALSE)=0,"",VLOOKUP($A82,'FE - Flux 2 - UBL'!$A82:$R957,13,FALSE))</f>
        <v/>
      </c>
      <c r="L82" s="159" t="str">
        <f>IF(VLOOKUP($A82,'FE - Flux 2 - UBL'!$A82:$R957,14,FALSE)=0,"",VLOOKUP($A82,'FE - Flux 2 - UBL'!$A82:$R957,14,FALSE))</f>
        <v/>
      </c>
      <c r="M82" s="95" t="str">
        <f>IF(VLOOKUP($A82,'FE - Flux 2 - UBL'!$A82:$R957,15,FALSE)=0,"",VLOOKUP($A82,'FE - Flux 2 - UBL'!$A82:$R957,15,FALSE))</f>
        <v> Group of business terms providing information on the postal address of the Buyer.</v>
      </c>
      <c r="N82" s="95" t="str">
        <f>IF(VLOOKUP($A82,'FE - Flux 2 - UBL'!$A82:$R957,16,FALSE)=0,"",VLOOKUP($A82,'FE - Flux 2 - UBL'!$A82:$R957,16,FALSE))</f>
        <v> Relevant elements of the address must be completed to comply with legal requirements.</v>
      </c>
      <c r="O82" s="91" t="str">
        <f>IF(VLOOKUP($A82,'FE - Flux 2 - UBL'!$A82:$R957,17,FALSE)=0,"",VLOOKUP($A82,'FE - Flux 2 - UBL'!$A82:$R957,17,FALSE))</f>
        <v> G6.08</v>
      </c>
      <c r="P82" s="91" t="str">
        <f>IF(VLOOKUP($A82,'FE - Flux 2 - UBL'!$A82:$R957,18,FALSE)=0,"",VLOOKUP($A82,'FE - Flux 2 - UBL'!$A82:$R957,18,FALSE))</f>
        <v/>
      </c>
      <c r="Q82" s="91" t="str">
        <f>IF(VLOOKUP($A82,'FE - Flux 2 - UBL'!$A82:$S957,19,FALSE)=0,"",VLOOKUP($A82,'FE - Flux 2 - UBL'!$A82:$S957,19,FALSE))</f>
        <v> BR-10</v>
      </c>
      <c r="R82" s="91" t="s">
        <v>2173</v>
      </c>
      <c r="S82" s="95" t="str">
        <f>IF(VLOOKUP($A82,'FE - Flux 2 - CII'!$A82:$R522,17,FALSE)=0,"",VLOOKUP($A82,'FE - Flux 2 - CII'!$A82:$R522,18,FALSE))</f>
        <v/>
      </c>
    </row>
    <row r="83" spans="1:19">
      <c r="A83" s="109" t="s">
        <v>498</v>
      </c>
      <c r="B83" s="238" t="str">
        <f>VLOOKUP(A83,'FE - Flux 2 - UBL'!A83:D763,4,FALSE)</f>
        <v> 0..1</v>
      </c>
      <c r="C83" s="43"/>
      <c r="D83" s="34"/>
      <c r="E83" s="135" t="s">
        <v>499</v>
      </c>
      <c r="F83" s="207"/>
      <c r="G83" s="291" t="s">
        <v>1847</v>
      </c>
      <c r="H83" s="292"/>
      <c r="I83" s="93" t="str">
        <f>IF(VLOOKUP($A83,'FE - Flux 2 - UBL'!$A83:$R958,11,FALSE)=0,"",VLOOKUP($A83,'FE - Flux 2 - UBL'!$A83:$R958,11,FALSE))</f>
        <v> TEXT</v>
      </c>
      <c r="J83" s="93">
        <f>IF(VLOOKUP($A83,'FE - Flux 2 - UBL'!$A83:$R958,12,FALSE)=0,"",VLOOKUP($A83,'FE - Flux 2 - UBL'!$A83:$R958,12,FALSE))</f>
        <v>255</v>
      </c>
      <c r="K83" s="91" t="str">
        <f>IF(VLOOKUP($A83,'FE - Flux 2 - UBL'!$A83:$R958,13,FALSE)=0,"",VLOOKUP($A83,'FE - Flux 2 - UBL'!$A83:$R958,13,FALSE))</f>
        <v/>
      </c>
      <c r="L83" s="159" t="str">
        <f>IF(VLOOKUP($A83,'FE - Flux 2 - UBL'!$A83:$R958,14,FALSE)=0,"",VLOOKUP($A83,'FE - Flux 2 - UBL'!$A83:$R958,14,FALSE))</f>
        <v/>
      </c>
      <c r="M83" s="95" t="str">
        <f>IF(VLOOKUP($A83,'FE - Flux 2 - UBL'!$A83:$R958,15,FALSE)=0,"",VLOOKUP($A83,'FE - Flux 2 - UBL'!$A83:$R958,15,FALSE))</f>
        <v> Main line of an address.</v>
      </c>
      <c r="N83" s="95" t="str">
        <f>IF(VLOOKUP($A83,'FE - Flux 2 - UBL'!$A83:$R958,16,FALSE)=0,"",VLOOKUP($A83,'FE - Flux 2 - UBL'!$A83:$R958,16,FALSE))</f>
        <v> Usually the name and number of the street or post office box.</v>
      </c>
      <c r="O83" s="91" t="str">
        <f>IF(VLOOKUP($A83,'FE - Flux 2 - UBL'!$A83:$R958,17,FALSE)=0,"",VLOOKUP($A83,'FE - Flux 2 - UBL'!$A83:$R958,17,FALSE))</f>
        <v/>
      </c>
      <c r="P83" s="91" t="str">
        <f>IF(VLOOKUP($A83,'FE - Flux 2 - UBL'!$A83:$R958,18,FALSE)=0,"",VLOOKUP($A83,'FE - Flux 2 - UBL'!$A83:$R958,18,FALSE))</f>
        <v/>
      </c>
      <c r="Q83" s="91" t="str">
        <f>IF(VLOOKUP($A83,'FE - Flux 2 - UBL'!$A83:$S958,19,FALSE)=0,"",VLOOKUP($A83,'FE - Flux 2 - UBL'!$A83:$S958,19,FALSE))</f>
        <v/>
      </c>
      <c r="R83" s="91" t="s">
        <v>2173</v>
      </c>
      <c r="S83" s="95" t="str">
        <f>IF(VLOOKUP($A83,'FE - Flux 2 - CII'!$A83:$R523,17,FALSE)=0,"",VLOOKUP($A83,'FE - Flux 2 - CII'!$A83:$R523,18,FALSE))</f>
        <v/>
      </c>
    </row>
    <row r="84" spans="1:19" ht="28">
      <c r="A84" s="109" t="s">
        <v>501</v>
      </c>
      <c r="B84" s="238" t="str">
        <f>VLOOKUP(A84,'FE - Flux 2 - UBL'!A84:D764,4,FALSE)</f>
        <v> 0..1</v>
      </c>
      <c r="C84" s="43"/>
      <c r="D84" s="34"/>
      <c r="E84" s="135" t="s">
        <v>502</v>
      </c>
      <c r="F84" s="207"/>
      <c r="G84" s="291" t="s">
        <v>1848</v>
      </c>
      <c r="H84" s="292"/>
      <c r="I84" s="93" t="str">
        <f>IF(VLOOKUP($A84,'FE - Flux 2 - UBL'!$A84:$R959,11,FALSE)=0,"",VLOOKUP($A84,'FE - Flux 2 - UBL'!$A84:$R959,11,FALSE))</f>
        <v> TEXT</v>
      </c>
      <c r="J84" s="93">
        <f>IF(VLOOKUP($A84,'FE - Flux 2 - UBL'!$A84:$R959,12,FALSE)=0,"",VLOOKUP($A84,'FE - Flux 2 - UBL'!$A84:$R959,12,FALSE))</f>
        <v>255</v>
      </c>
      <c r="K84" s="91" t="str">
        <f>IF(VLOOKUP($A84,'FE - Flux 2 - UBL'!$A84:$R959,13,FALSE)=0,"",VLOOKUP($A84,'FE - Flux 2 - UBL'!$A84:$R959,13,FALSE))</f>
        <v/>
      </c>
      <c r="L84" s="159" t="str">
        <f>IF(VLOOKUP($A84,'FE - Flux 2 - UBL'!$A84:$R959,14,FALSE)=0,"",VLOOKUP($A84,'FE - Flux 2 - UBL'!$A84:$R959,14,FALSE))</f>
        <v/>
      </c>
      <c r="M84" s="95" t="str">
        <f>IF(VLOOKUP($A84,'FE - Flux 2 - UBL'!$A84:$R959,15,FALSE)=0,"",VLOOKUP($A84,'FE - Flux 2 - UBL'!$A84:$R959,15,FALSE))</f>
        <v> Additional line of an address, which can be used to provide details and supplement the main line.</v>
      </c>
      <c r="N84" s="95" t="str">
        <f>IF(VLOOKUP($A84,'FE - Flux 2 - UBL'!$A84:$R959,16,FALSE)=0,"",VLOOKUP($A84,'FE - Flux 2 - UBL'!$A84:$R959,16,FALSE))</f>
        <v/>
      </c>
      <c r="O84" s="91" t="str">
        <f>IF(VLOOKUP($A84,'FE - Flux 2 - UBL'!$A84:$R959,17,FALSE)=0,"",VLOOKUP($A84,'FE - Flux 2 - UBL'!$A84:$R959,17,FALSE))</f>
        <v/>
      </c>
      <c r="P84" s="91" t="str">
        <f>IF(VLOOKUP($A84,'FE - Flux 2 - UBL'!$A84:$R959,18,FALSE)=0,"",VLOOKUP($A84,'FE - Flux 2 - UBL'!$A84:$R959,18,FALSE))</f>
        <v/>
      </c>
      <c r="Q84" s="91" t="str">
        <f>IF(VLOOKUP($A84,'FE - Flux 2 - UBL'!$A84:$S959,19,FALSE)=0,"",VLOOKUP($A84,'FE - Flux 2 - UBL'!$A84:$S959,19,FALSE))</f>
        <v/>
      </c>
      <c r="R84" s="91" t="s">
        <v>2173</v>
      </c>
      <c r="S84" s="95" t="str">
        <f>IF(VLOOKUP($A84,'FE - Flux 2 - CII'!$A84:$R524,17,FALSE)=0,"",VLOOKUP($A84,'FE - Flux 2 - CII'!$A84:$R524,18,FALSE))</f>
        <v/>
      </c>
    </row>
    <row r="85" spans="1:19" ht="28">
      <c r="A85" s="109" t="s">
        <v>504</v>
      </c>
      <c r="B85" s="238" t="str">
        <f>VLOOKUP(A85,'FE - Flux 2 - UBL'!A85:D765,4,FALSE)</f>
        <v> 0..1</v>
      </c>
      <c r="C85" s="43"/>
      <c r="D85" s="34"/>
      <c r="E85" s="135" t="s">
        <v>505</v>
      </c>
      <c r="F85" s="207"/>
      <c r="G85" s="291" t="s">
        <v>1849</v>
      </c>
      <c r="H85" s="292"/>
      <c r="I85" s="93" t="str">
        <f>IF(VLOOKUP($A85,'FE - Flux 2 - UBL'!$A85:$R960,11,FALSE)=0,"",VLOOKUP($A85,'FE - Flux 2 - UBL'!$A85:$R960,11,FALSE))</f>
        <v> TEXT</v>
      </c>
      <c r="J85" s="93">
        <f>IF(VLOOKUP($A85,'FE - Flux 2 - UBL'!$A85:$R960,12,FALSE)=0,"",VLOOKUP($A85,'FE - Flux 2 - UBL'!$A85:$R960,12,FALSE))</f>
        <v>255</v>
      </c>
      <c r="K85" s="91" t="str">
        <f>IF(VLOOKUP($A85,'FE - Flux 2 - UBL'!$A85:$R960,13,FALSE)=0,"",VLOOKUP($A85,'FE - Flux 2 - UBL'!$A85:$R960,13,FALSE))</f>
        <v/>
      </c>
      <c r="L85" s="159" t="str">
        <f>IF(VLOOKUP($A85,'FE - Flux 2 - UBL'!$A85:$R960,14,FALSE)=0,"",VLOOKUP($A85,'FE - Flux 2 - UBL'!$A85:$R960,14,FALSE))</f>
        <v/>
      </c>
      <c r="M85" s="95" t="str">
        <f>IF(VLOOKUP($A85,'FE - Flux 2 - UBL'!$A85:$R960,15,FALSE)=0,"",VLOOKUP($A85,'FE - Flux 2 - UBL'!$A85:$R960,15,FALSE))</f>
        <v>Additional line of an address, which can be used to provide details and supplement the main line.</v>
      </c>
      <c r="N85" s="95" t="str">
        <f>IF(VLOOKUP($A85,'FE - Flux 2 - UBL'!$A85:$R960,16,FALSE)=0,"",VLOOKUP($A85,'FE - Flux 2 - UBL'!$A85:$R960,16,FALSE))</f>
        <v/>
      </c>
      <c r="O85" s="91" t="str">
        <f>IF(VLOOKUP($A85,'FE - Flux 2 - UBL'!$A85:$R960,17,FALSE)=0,"",VLOOKUP($A85,'FE - Flux 2 - UBL'!$A85:$R960,17,FALSE))</f>
        <v/>
      </c>
      <c r="P85" s="91" t="str">
        <f>IF(VLOOKUP($A85,'FE - Flux 2 - UBL'!$A85:$R960,18,FALSE)=0,"",VLOOKUP($A85,'FE - Flux 2 - UBL'!$A85:$R960,18,FALSE))</f>
        <v/>
      </c>
      <c r="Q85" s="91" t="str">
        <f>IF(VLOOKUP($A85,'FE - Flux 2 - UBL'!$A85:$S960,19,FALSE)=0,"",VLOOKUP($A85,'FE - Flux 2 - UBL'!$A85:$S960,19,FALSE))</f>
        <v/>
      </c>
      <c r="R85" s="91" t="s">
        <v>2173</v>
      </c>
      <c r="S85" s="95" t="str">
        <f>IF(VLOOKUP($A85,'FE - Flux 2 - CII'!$A85:$R525,17,FALSE)=0,"",VLOOKUP($A85,'FE - Flux 2 - CII'!$A85:$R525,18,FALSE))</f>
        <v/>
      </c>
    </row>
    <row r="86" spans="1:19" ht="28">
      <c r="A86" s="109" t="s">
        <v>507</v>
      </c>
      <c r="B86" s="238" t="str">
        <f>VLOOKUP(A86,'FE - Flux 2 - UBL'!A86:D766,4,FALSE)</f>
        <v> 0..1</v>
      </c>
      <c r="C86" s="43"/>
      <c r="D86" s="34"/>
      <c r="E86" s="207" t="s">
        <v>508</v>
      </c>
      <c r="F86" s="207"/>
      <c r="G86" s="291" t="s">
        <v>1850</v>
      </c>
      <c r="H86" s="292"/>
      <c r="I86" s="93" t="str">
        <f>IF(VLOOKUP($A86,'FE - Flux 2 - UBL'!$A86:$R961,11,FALSE)=0,"",VLOOKUP($A86,'FE - Flux 2 - UBL'!$A86:$R961,11,FALSE))</f>
        <v> TEXT</v>
      </c>
      <c r="J86" s="93">
        <f>IF(VLOOKUP($A86,'FE - Flux 2 - UBL'!$A86:$R961,12,FALSE)=0,"",VLOOKUP($A86,'FE - Flux 2 - UBL'!$A86:$R961,12,FALSE))</f>
        <v>255</v>
      </c>
      <c r="K86" s="91" t="str">
        <f>IF(VLOOKUP($A86,'FE - Flux 2 - UBL'!$A86:$R961,13,FALSE)=0,"",VLOOKUP($A86,'FE - Flux 2 - UBL'!$A86:$R961,13,FALSE))</f>
        <v/>
      </c>
      <c r="L86" s="159" t="str">
        <f>IF(VLOOKUP($A86,'FE - Flux 2 - UBL'!$A86:$R961,14,FALSE)=0,"",VLOOKUP($A86,'FE - Flux 2 - UBL'!$A86:$R961,14,FALSE))</f>
        <v/>
      </c>
      <c r="M86" s="95" t="str">
        <f>IF(VLOOKUP($A86,'FE - Flux 2 - UBL'!$A86:$R961,15,FALSE)=0,"",VLOOKUP($A86,'FE - Flux 2 - UBL'!$A86:$R961,15,FALSE))</f>
        <v> Common name of the commune, town or village in which the Buyer's address is located.</v>
      </c>
      <c r="N86" s="95" t="str">
        <f>IF(VLOOKUP($A86,'FE - Flux 2 - UBL'!$A86:$R961,16,FALSE)=0,"",VLOOKUP($A86,'FE - Flux 2 - UBL'!$A86:$R961,16,FALSE))</f>
        <v/>
      </c>
      <c r="O86" s="91" t="str">
        <f>IF(VLOOKUP($A86,'FE - Flux 2 - UBL'!$A86:$R961,17,FALSE)=0,"",VLOOKUP($A86,'FE - Flux 2 - UBL'!$A86:$R961,17,FALSE))</f>
        <v/>
      </c>
      <c r="P86" s="91" t="str">
        <f>IF(VLOOKUP($A86,'FE - Flux 2 - UBL'!$A86:$R961,18,FALSE)=0,"",VLOOKUP($A86,'FE - Flux 2 - UBL'!$A86:$R961,18,FALSE))</f>
        <v/>
      </c>
      <c r="Q86" s="91" t="str">
        <f>IF(VLOOKUP($A86,'FE - Flux 2 - UBL'!$A86:$S961,19,FALSE)=0,"",VLOOKUP($A86,'FE - Flux 2 - UBL'!$A86:$S961,19,FALSE))</f>
        <v/>
      </c>
      <c r="R86" s="91" t="s">
        <v>2173</v>
      </c>
      <c r="S86" s="95" t="str">
        <f>IF(VLOOKUP($A86,'FE - Flux 2 - CII'!$A86:$R526,17,FALSE)=0,"",VLOOKUP($A86,'FE - Flux 2 - CII'!$A86:$R526,18,FALSE))</f>
        <v/>
      </c>
    </row>
    <row r="87" spans="1:19" ht="28">
      <c r="A87" s="109" t="s">
        <v>511</v>
      </c>
      <c r="B87" s="238" t="str">
        <f>VLOOKUP(A87,'FE - Flux 2 - UBL'!A87:D767,4,FALSE)</f>
        <v> 0..1</v>
      </c>
      <c r="C87" s="43"/>
      <c r="D87" s="34"/>
      <c r="E87" s="135" t="s">
        <v>512</v>
      </c>
      <c r="F87" s="207"/>
      <c r="G87" s="291" t="s">
        <v>1851</v>
      </c>
      <c r="H87" s="292"/>
      <c r="I87" s="93" t="str">
        <f>IF(VLOOKUP($A87,'FE - Flux 2 - UBL'!$A87:$R962,11,FALSE)=0,"",VLOOKUP($A87,'FE - Flux 2 - UBL'!$A87:$R962,11,FALSE))</f>
        <v> TEXT</v>
      </c>
      <c r="J87" s="93">
        <f>IF(VLOOKUP($A87,'FE - Flux 2 - UBL'!$A87:$R962,12,FALSE)=0,"",VLOOKUP($A87,'FE - Flux 2 - UBL'!$A87:$R962,12,FALSE))</f>
        <v>10</v>
      </c>
      <c r="K87" s="91" t="str">
        <f>IF(VLOOKUP($A87,'FE - Flux 2 - UBL'!$A87:$R962,13,FALSE)=0,"",VLOOKUP($A87,'FE - Flux 2 - UBL'!$A87:$R962,13,FALSE))</f>
        <v/>
      </c>
      <c r="L87" s="159" t="str">
        <f>IF(VLOOKUP($A87,'FE - Flux 2 - UBL'!$A87:$R962,14,FALSE)=0,"",VLOOKUP($A87,'FE - Flux 2 - UBL'!$A87:$R962,14,FALSE))</f>
        <v/>
      </c>
      <c r="M87" s="95" t="str">
        <f>IF(VLOOKUP($A87,'FE - Flux 2 - UBL'!$A87:$R962,15,FALSE)=0,"",VLOOKUP($A87,'FE - Flux 2 - UBL'!$A87:$R962,15,FALSE))</f>
        <v> Identifier for an addressable group of properties, consistent with the applicable postal service.</v>
      </c>
      <c r="N87" s="95" t="str">
        <f>IF(VLOOKUP($A87,'FE - Flux 2 - UBL'!$A87:$R962,16,FALSE)=0,"",VLOOKUP($A87,'FE - Flux 2 - UBL'!$A87:$R962,16,FALSE))</f>
        <v> Example: postal code or postal delivery number.</v>
      </c>
      <c r="O87" s="91" t="str">
        <f>IF(VLOOKUP($A87,'FE - Flux 2 - UBL'!$A87:$R962,17,FALSE)=0,"",VLOOKUP($A87,'FE - Flux 2 - UBL'!$A87:$R962,17,FALSE))</f>
        <v/>
      </c>
      <c r="P87" s="91" t="str">
        <f>IF(VLOOKUP($A87,'FE - Flux 2 - UBL'!$A87:$R962,18,FALSE)=0,"",VLOOKUP($A87,'FE - Flux 2 - UBL'!$A87:$R962,18,FALSE))</f>
        <v/>
      </c>
      <c r="Q87" s="91" t="str">
        <f>IF(VLOOKUP($A87,'FE - Flux 2 - UBL'!$A87:$S962,19,FALSE)=0,"",VLOOKUP($A87,'FE - Flux 2 - UBL'!$A87:$S962,19,FALSE))</f>
        <v/>
      </c>
      <c r="R87" s="91" t="s">
        <v>2173</v>
      </c>
      <c r="S87" s="95" t="str">
        <f>IF(VLOOKUP($A87,'FE - Flux 2 - CII'!$A87:$R527,17,FALSE)=0,"",VLOOKUP($A87,'FE - Flux 2 - CII'!$A87:$R527,18,FALSE))</f>
        <v/>
      </c>
    </row>
    <row r="88" spans="1:19" ht="33.75" customHeight="1">
      <c r="A88" s="109" t="s">
        <v>514</v>
      </c>
      <c r="B88" s="238" t="str">
        <f>VLOOKUP(A88,'FE - Flux 2 - UBL'!A88:D768,4,FALSE)</f>
        <v> 0..1</v>
      </c>
      <c r="C88" s="43"/>
      <c r="D88" s="34"/>
      <c r="E88" s="135" t="s">
        <v>515</v>
      </c>
      <c r="F88" s="208"/>
      <c r="G88" s="291" t="s">
        <v>1852</v>
      </c>
      <c r="H88" s="292"/>
      <c r="I88" s="93" t="str">
        <f>IF(VLOOKUP($A88,'FE - Flux 2 - UBL'!$A88:$R963,11,FALSE)=0,"",VLOOKUP($A88,'FE - Flux 2 - UBL'!$A88:$R963,11,FALSE))</f>
        <v> TEXT</v>
      </c>
      <c r="J88" s="93">
        <f>IF(VLOOKUP($A88,'FE - Flux 2 - UBL'!$A88:$R963,12,FALSE)=0,"",VLOOKUP($A88,'FE - Flux 2 - UBL'!$A88:$R963,12,FALSE))</f>
        <v>255</v>
      </c>
      <c r="K88" s="91" t="str">
        <f>IF(VLOOKUP($A88,'FE - Flux 2 - UBL'!$A88:$R963,13,FALSE)=0,"",VLOOKUP($A88,'FE - Flux 2 - UBL'!$A88:$R963,13,FALSE))</f>
        <v/>
      </c>
      <c r="L88" s="159" t="str">
        <f>IF(VLOOKUP($A88,'FE - Flux 2 - UBL'!$A88:$R963,14,FALSE)=0,"",VLOOKUP($A88,'FE - Flux 2 - UBL'!$A88:$R963,14,FALSE))</f>
        <v/>
      </c>
      <c r="M88" s="95" t="str">
        <f>IF(VLOOKUP($A88,'FE - Flux 2 - UBL'!$A88:$R963,15,FALSE)=0,"",VLOOKUP($A88,'FE - Flux 2 - UBL'!$A88:$R963,15,FALSE))</f>
        <v> Subdivision of a country.</v>
      </c>
      <c r="N88" s="95" t="str">
        <f>IF(VLOOKUP($A88,'FE - Flux 2 - UBL'!$A88:$R963,16,FALSE)=0,"",VLOOKUP($A88,'FE - Flux 2 - UBL'!$A88:$R963,16,FALSE))</f>
        <v> Example: region, county, state, province, etc.</v>
      </c>
      <c r="O88" s="91" t="str">
        <f>IF(VLOOKUP($A88,'FE - Flux 2 - UBL'!$A88:$R963,17,FALSE)=0,"",VLOOKUP($A88,'FE - Flux 2 - UBL'!$A88:$R963,17,FALSE))</f>
        <v/>
      </c>
      <c r="P88" s="91" t="str">
        <f>IF(VLOOKUP($A88,'FE - Flux 2 - UBL'!$A88:$R963,18,FALSE)=0,"",VLOOKUP($A88,'FE - Flux 2 - UBL'!$A88:$R963,18,FALSE))</f>
        <v/>
      </c>
      <c r="Q88" s="91" t="str">
        <f>IF(VLOOKUP($A88,'FE - Flux 2 - UBL'!$A88:$S963,19,FALSE)=0,"",VLOOKUP($A88,'FE - Flux 2 - UBL'!$A88:$S963,19,FALSE))</f>
        <v/>
      </c>
      <c r="R88" s="91" t="s">
        <v>2173</v>
      </c>
      <c r="S88" s="95" t="str">
        <f>IF(VLOOKUP($A88,'FE - Flux 2 - CII'!$A88:$R528,17,FALSE)=0,"",VLOOKUP($A88,'FE - Flux 2 - CII'!$A88:$R528,18,FALSE))</f>
        <v/>
      </c>
    </row>
    <row r="89" spans="1:19" ht="56">
      <c r="A89" s="109" t="s">
        <v>517</v>
      </c>
      <c r="B89" s="238" t="str">
        <f>VLOOKUP(A89,'FE - Flux 2 - UBL'!A89:D769,4,FALSE)</f>
        <v> 1..1</v>
      </c>
      <c r="C89" s="43"/>
      <c r="D89" s="37"/>
      <c r="E89" s="135" t="s">
        <v>518</v>
      </c>
      <c r="F89" s="208"/>
      <c r="G89" s="291" t="s">
        <v>1853</v>
      </c>
      <c r="H89" s="292"/>
      <c r="I89" s="93" t="str">
        <f>IF(VLOOKUP($A89,'FE - Flux 2 - UBL'!$A89:$R964,11,FALSE)=0,"",VLOOKUP($A89,'FE - Flux 2 - UBL'!$A89:$R964,11,FALSE))</f>
        <v> CODED</v>
      </c>
      <c r="J89" s="93">
        <f>IF(VLOOKUP($A89,'FE - Flux 2 - UBL'!$A89:$R964,12,FALSE)=0,"",VLOOKUP($A89,'FE - Flux 2 - UBL'!$A89:$R964,12,FALSE))</f>
        <v>2</v>
      </c>
      <c r="K89" s="91" t="str">
        <f>IF(VLOOKUP($A89,'FE - Flux 2 - UBL'!$A89:$R964,13,FALSE)=0,"",VLOOKUP($A89,'FE - Flux 2 - UBL'!$A89:$R964,13,FALSE))</f>
        <v> ISO 3166</v>
      </c>
      <c r="L89" s="159" t="str">
        <f>IF(VLOOKUP($A89,'FE - Flux 2 - UBL'!$A89:$R964,14,FALSE)=0,"",VLOOKUP($A89,'FE - Flux 2 - UBL'!$A89:$R964,14,FALSE))</f>
        <v/>
      </c>
      <c r="M89" s="95" t="str">
        <f>IF(VLOOKUP($A89,'FE - Flux 2 - UBL'!$A89:$R964,15,FALSE)=0,"",VLOOKUP($A89,'FE - Flux 2 - UBL'!$A89:$R964,15,FALSE))</f>
        <v> Country identification code.</v>
      </c>
      <c r="N89" s="95" t="str">
        <f>IF(VLOOKUP($A89,'FE - Flux 2 - UBL'!$A89:$R964,16,FALSE)=0,"",VLOOKUP($A89,'FE - Flux 2 - UBL'!$A89:$R964,16,FALSE))</f>
        <v>Valid country lists are registered with the Maintenance Agency for ISO 3166-1 “Codes for the representation of country names and their subdivisions”. It is recommended to use alpha-2 representation.</v>
      </c>
      <c r="O89" s="91" t="str">
        <f>IF(VLOOKUP($A89,'FE - Flux 2 - UBL'!$A89:$R964,17,FALSE)=0,"",VLOOKUP($A89,'FE - Flux 2 - UBL'!$A89:$R964,17,FALSE))</f>
        <v> G2.01 G6.08</v>
      </c>
      <c r="P89" s="91" t="str">
        <f>IF(VLOOKUP($A89,'FE - Flux 2 - UBL'!$A89:$R964,18,FALSE)=0,"",VLOOKUP($A89,'FE - Flux 2 - UBL'!$A89:$R964,18,FALSE))</f>
        <v/>
      </c>
      <c r="Q89" s="91" t="str">
        <f>IF(VLOOKUP($A89,'FE - Flux 2 - UBL'!$A89:$S964,19,FALSE)=0,"",VLOOKUP($A89,'FE - Flux 2 - UBL'!$A89:$S964,19,FALSE))</f>
        <v> BR-11</v>
      </c>
      <c r="R89" s="91" t="s">
        <v>2173</v>
      </c>
      <c r="S89" s="95" t="str">
        <f>IF(VLOOKUP($A89,'FE - Flux 2 - CII'!$A89:$R529,17,FALSE)=0,"",VLOOKUP($A89,'FE - Flux 2 - CII'!$A89:$R529,18,FALSE))</f>
        <v/>
      </c>
    </row>
    <row r="90" spans="1:19" ht="84">
      <c r="A90" s="89" t="s">
        <v>521</v>
      </c>
      <c r="B90" s="238" t="str">
        <f>VLOOKUP(A90,'FE - Flux 2 - UBL'!A90:D770,4,FALSE)</f>
        <v> 0..1</v>
      </c>
      <c r="C90" s="79"/>
      <c r="D90" s="137" t="s">
        <v>522</v>
      </c>
      <c r="E90" s="133"/>
      <c r="F90" s="133"/>
      <c r="G90" s="291" t="s">
        <v>1854</v>
      </c>
      <c r="H90" s="292"/>
      <c r="I90" s="93" t="str">
        <f>IF(VLOOKUP($A90,'FE - Flux 2 - UBL'!$A90:$R965,11,FALSE)=0,"",VLOOKUP($A90,'FE - Flux 2 - UBL'!$A90:$R965,11,FALSE))</f>
        <v/>
      </c>
      <c r="J90" s="93" t="str">
        <f>IF(VLOOKUP($A90,'FE - Flux 2 - UBL'!$A90:$R965,12,FALSE)=0,"",VLOOKUP($A90,'FE - Flux 2 - UBL'!$A90:$R965,12,FALSE))</f>
        <v/>
      </c>
      <c r="K90" s="91" t="str">
        <f>IF(VLOOKUP($A90,'FE - Flux 2 - UBL'!$A90:$R965,13,FALSE)=0,"",VLOOKUP($A90,'FE - Flux 2 - UBL'!$A90:$R965,13,FALSE))</f>
        <v/>
      </c>
      <c r="L90" s="159" t="str">
        <f>IF(VLOOKUP($A90,'FE - Flux 2 - UBL'!$A90:$R965,14,FALSE)=0,"",VLOOKUP($A90,'FE - Flux 2 - UBL'!$A90:$R965,14,FALSE))</f>
        <v/>
      </c>
      <c r="M90" s="95" t="str">
        <f>IF(VLOOKUP($A90,'FE - Flux 2 - UBL'!$A90:$R965,15,FALSE)=0,"",VLOOKUP($A90,'FE - Flux 2 - UBL'!$A90:$R965,15,FALSE))</f>
        <v xml:space="preserve"> Group of business terms providing contact information regarding the Buyer.</v>
      </c>
      <c r="N90" s="95" t="str">
        <f>IF(VLOOKUP($A90,'FE - Flux 2 - UBL'!$A90:$R965,16,FALSE)=0,"",VLOOKUP($A90,'FE - Flux 2 - UBL'!$A90:$R965,16,FALSE))</f>
        <v> Contact details may be provided by the Buyer at the time of ordering or among the reference data exchanged before ordering. It is recommended not to use contact details to internally route the Invoice received by the recipient; the Buyer's Reference identifier should be used for this purpose.</v>
      </c>
      <c r="O90" s="91" t="str">
        <f>IF(VLOOKUP($A90,'FE - Flux 2 - UBL'!$A90:$R965,17,FALSE)=0,"",VLOOKUP($A90,'FE - Flux 2 - UBL'!$A90:$R965,17,FALSE))</f>
        <v/>
      </c>
      <c r="P90" s="91" t="str">
        <f>IF(VLOOKUP($A90,'FE - Flux 2 - UBL'!$A90:$R965,18,FALSE)=0,"",VLOOKUP($A90,'FE - Flux 2 - UBL'!$A90:$R965,18,FALSE))</f>
        <v/>
      </c>
      <c r="Q90" s="91" t="str">
        <f>IF(VLOOKUP($A90,'FE - Flux 2 - UBL'!$A90:$S965,19,FALSE)=0,"",VLOOKUP($A90,'FE - Flux 2 - UBL'!$A90:$S965,19,FALSE))</f>
        <v/>
      </c>
      <c r="R90" s="91" t="s">
        <v>2172</v>
      </c>
      <c r="S90" s="95" t="str">
        <f>IF(VLOOKUP($A90,'FE - Flux 2 - CII'!$A90:$R530,17,FALSE)=0,"",VLOOKUP($A90,'FE - Flux 2 - CII'!$A90:$R530,18,FALSE))</f>
        <v/>
      </c>
    </row>
    <row r="91" spans="1:19" ht="28">
      <c r="A91" s="109" t="s">
        <v>526</v>
      </c>
      <c r="B91" s="238" t="str">
        <f>VLOOKUP(A91,'FE - Flux 2 - UBL'!A91:D771,4,FALSE)</f>
        <v> 0..1</v>
      </c>
      <c r="C91" s="44"/>
      <c r="D91" s="34"/>
      <c r="E91" s="212" t="s">
        <v>527</v>
      </c>
      <c r="F91" s="39"/>
      <c r="G91" s="291" t="s">
        <v>2180</v>
      </c>
      <c r="H91" s="292"/>
      <c r="I91" s="93" t="str">
        <f>IF(VLOOKUP($A91,'FE - Flux 2 - UBL'!$A91:$R966,11,FALSE)=0,"",VLOOKUP($A91,'FE - Flux 2 - UBL'!$A91:$R966,11,FALSE))</f>
        <v> TEXT</v>
      </c>
      <c r="J91" s="93">
        <f>IF(VLOOKUP($A91,'FE - Flux 2 - UBL'!$A91:$R966,12,FALSE)=0,"",VLOOKUP($A91,'FE - Flux 2 - UBL'!$A91:$R966,12,FALSE))</f>
        <v>100</v>
      </c>
      <c r="K91" s="91" t="str">
        <f>IF(VLOOKUP($A91,'FE - Flux 2 - UBL'!$A91:$R966,13,FALSE)=0,"",VLOOKUP($A91,'FE - Flux 2 - UBL'!$A91:$R966,13,FALSE))</f>
        <v/>
      </c>
      <c r="L91" s="159" t="str">
        <f>IF(VLOOKUP($A91,'FE - Flux 2 - UBL'!$A91:$R966,14,FALSE)=0,"",VLOOKUP($A91,'FE - Flux 2 - UBL'!$A91:$R966,14,FALSE))</f>
        <v/>
      </c>
      <c r="M91" s="95" t="str">
        <f>IF(VLOOKUP($A91,'FE - Flux 2 - UBL'!$A91:$R966,15,FALSE)=0,"",VLOOKUP($A91,'FE - Flux 2 - UBL'!$A91:$R966,15,FALSE))</f>
        <v> Point of contact corresponding to a legal entity or legal entity.</v>
      </c>
      <c r="N91" s="95" t="str">
        <f>IF(VLOOKUP($A91,'FE - Flux 2 - UBL'!$A91:$R966,16,FALSE)=0,"",VLOOKUP($A91,'FE - Flux 2 - UBL'!$A91:$R966,16,FALSE))</f>
        <v>Example: name of a person, or identification of a contact, department or office</v>
      </c>
      <c r="O91" s="91" t="str">
        <f>IF(VLOOKUP($A91,'FE - Flux 2 - UBL'!$A91:$R966,17,FALSE)=0,"",VLOOKUP($A91,'FE - Flux 2 - UBL'!$A91:$R966,17,FALSE))</f>
        <v/>
      </c>
      <c r="P91" s="91" t="str">
        <f>IF(VLOOKUP($A91,'FE - Flux 2 - UBL'!$A91:$R966,18,FALSE)=0,"",VLOOKUP($A91,'FE - Flux 2 - UBL'!$A91:$R966,18,FALSE))</f>
        <v/>
      </c>
      <c r="Q91" s="91" t="str">
        <f>IF(VLOOKUP($A91,'FE - Flux 2 - UBL'!$A91:$S966,19,FALSE)=0,"",VLOOKUP($A91,'FE - Flux 2 - UBL'!$A91:$S966,19,FALSE))</f>
        <v/>
      </c>
      <c r="R91" s="91" t="s">
        <v>2172</v>
      </c>
      <c r="S91" s="95" t="str">
        <f>IF(VLOOKUP($A91,'FE - Flux 2 - CII'!$A91:$R531,17,FALSE)=0,"",VLOOKUP($A91,'FE - Flux 2 - CII'!$A91:$R531,18,FALSE))</f>
        <v/>
      </c>
    </row>
    <row r="92" spans="1:19" ht="26.25" customHeight="1">
      <c r="A92" s="109" t="s">
        <v>529</v>
      </c>
      <c r="B92" s="238" t="str">
        <f>VLOOKUP(A92,'FE - Flux 2 - UBL'!A92:D772,4,FALSE)</f>
        <v> 0..1</v>
      </c>
      <c r="C92" s="44"/>
      <c r="D92" s="35"/>
      <c r="E92" s="298" t="s">
        <v>530</v>
      </c>
      <c r="F92" s="299"/>
      <c r="G92" s="291" t="s">
        <v>1856</v>
      </c>
      <c r="H92" s="292"/>
      <c r="I92" s="93" t="str">
        <f>IF(VLOOKUP($A92,'FE - Flux 2 - UBL'!$A92:$R967,11,FALSE)=0,"",VLOOKUP($A92,'FE - Flux 2 - UBL'!$A92:$R967,11,FALSE))</f>
        <v> TEXT</v>
      </c>
      <c r="J92" s="93">
        <f>IF(VLOOKUP($A92,'FE - Flux 2 - UBL'!$A92:$R967,12,FALSE)=0,"",VLOOKUP($A92,'FE - Flux 2 - UBL'!$A92:$R967,12,FALSE))</f>
        <v>15</v>
      </c>
      <c r="K92" s="91" t="str">
        <f>IF(VLOOKUP($A92,'FE - Flux 2 - UBL'!$A92:$R967,13,FALSE)=0,"",VLOOKUP($A92,'FE - Flux 2 - UBL'!$A92:$R967,13,FALSE))</f>
        <v/>
      </c>
      <c r="L92" s="159" t="str">
        <f>IF(VLOOKUP($A92,'FE - Flux 2 - UBL'!$A92:$R967,14,FALSE)=0,"",VLOOKUP($A92,'FE - Flux 2 - UBL'!$A92:$R967,14,FALSE))</f>
        <v/>
      </c>
      <c r="M92" s="95" t="str">
        <f>IF(VLOOKUP($A92,'FE - Flux 2 - UBL'!$A92:$R967,15,FALSE)=0,"",VLOOKUP($A92,'FE - Flux 2 - UBL'!$A92:$R967,15,FALSE))</f>
        <v> Contact point telephone number.</v>
      </c>
      <c r="N92" s="95" t="str">
        <f>IF(VLOOKUP($A92,'FE - Flux 2 - UBL'!$A92:$R967,16,FALSE)=0,"",VLOOKUP($A92,'FE - Flux 2 - UBL'!$A92:$R967,16,FALSE))</f>
        <v/>
      </c>
      <c r="O92" s="91" t="str">
        <f>IF(VLOOKUP($A92,'FE - Flux 2 - UBL'!$A92:$R967,17,FALSE)=0,"",VLOOKUP($A92,'FE - Flux 2 - UBL'!$A92:$R967,17,FALSE))</f>
        <v/>
      </c>
      <c r="P92" s="91" t="str">
        <f>IF(VLOOKUP($A92,'FE - Flux 2 - UBL'!$A92:$R967,18,FALSE)=0,"",VLOOKUP($A92,'FE - Flux 2 - UBL'!$A92:$R967,18,FALSE))</f>
        <v/>
      </c>
      <c r="Q92" s="91" t="str">
        <f>IF(VLOOKUP($A92,'FE - Flux 2 - UBL'!$A92:$S967,19,FALSE)=0,"",VLOOKUP($A92,'FE - Flux 2 - UBL'!$A92:$S967,19,FALSE))</f>
        <v/>
      </c>
      <c r="R92" s="91" t="s">
        <v>2172</v>
      </c>
      <c r="S92" s="95" t="str">
        <f>IF(VLOOKUP($A92,'FE - Flux 2 - CII'!$A92:$R532,17,FALSE)=0,"",VLOOKUP($A92,'FE - Flux 2 - CII'!$A92:$R532,18,FALSE))</f>
        <v/>
      </c>
    </row>
    <row r="93" spans="1:19" ht="34.5" customHeight="1">
      <c r="A93" s="109" t="s">
        <v>532</v>
      </c>
      <c r="B93" s="238" t="str">
        <f>VLOOKUP(A93,'FE - Flux 2 - UBL'!A93:D773,4,FALSE)</f>
        <v> 0..1</v>
      </c>
      <c r="C93" s="44"/>
      <c r="D93" s="35"/>
      <c r="E93" s="298" t="s">
        <v>533</v>
      </c>
      <c r="F93" s="299"/>
      <c r="G93" s="291" t="s">
        <v>1857</v>
      </c>
      <c r="H93" s="292"/>
      <c r="I93" s="93" t="str">
        <f>IF(VLOOKUP($A93,'FE - Flux 2 - UBL'!$A93:$R968,11,FALSE)=0,"",VLOOKUP($A93,'FE - Flux 2 - UBL'!$A93:$R968,11,FALSE))</f>
        <v> TEXT</v>
      </c>
      <c r="J93" s="93">
        <f>IF(VLOOKUP($A93,'FE - Flux 2 - UBL'!$A93:$R968,12,FALSE)=0,"",VLOOKUP($A93,'FE - Flux 2 - UBL'!$A93:$R968,12,FALSE))</f>
        <v>50</v>
      </c>
      <c r="K93" s="91" t="str">
        <f>IF(VLOOKUP($A93,'FE - Flux 2 - UBL'!$A93:$R968,13,FALSE)=0,"",VLOOKUP($A93,'FE - Flux 2 - UBL'!$A93:$R968,13,FALSE))</f>
        <v/>
      </c>
      <c r="L93" s="159" t="str">
        <f>IF(VLOOKUP($A93,'FE - Flux 2 - UBL'!$A93:$R968,14,FALSE)=0,"",VLOOKUP($A93,'FE - Flux 2 - UBL'!$A93:$R968,14,FALSE))</f>
        <v/>
      </c>
      <c r="M93" s="95" t="str">
        <f>IF(VLOOKUP($A93,'FE - Flux 2 - UBL'!$A93:$R968,15,FALSE)=0,"",VLOOKUP($A93,'FE - Flux 2 - UBL'!$A93:$R968,15,FALSE))</f>
        <v> Contact point email address.</v>
      </c>
      <c r="N93" s="95" t="str">
        <f>IF(VLOOKUP($A93,'FE - Flux 2 - UBL'!$A93:$R968,16,FALSE)=0,"",VLOOKUP($A93,'FE - Flux 2 - UBL'!$A93:$R968,16,FALSE))</f>
        <v/>
      </c>
      <c r="O93" s="91" t="str">
        <f>IF(VLOOKUP($A93,'FE - Flux 2 - UBL'!$A93:$R968,17,FALSE)=0,"",VLOOKUP($A93,'FE - Flux 2 - UBL'!$A93:$R968,17,FALSE))</f>
        <v/>
      </c>
      <c r="P93" s="91" t="str">
        <f>IF(VLOOKUP($A93,'FE - Flux 2 - UBL'!$A93:$R968,18,FALSE)=0,"",VLOOKUP($A93,'FE - Flux 2 - UBL'!$A93:$R968,18,FALSE))</f>
        <v/>
      </c>
      <c r="Q93" s="91" t="str">
        <f>IF(VLOOKUP($A93,'FE - Flux 2 - UBL'!$A93:$S968,19,FALSE)=0,"",VLOOKUP($A93,'FE - Flux 2 - UBL'!$A93:$S968,19,FALSE))</f>
        <v/>
      </c>
      <c r="R93" s="91" t="s">
        <v>2172</v>
      </c>
      <c r="S93" s="95" t="str">
        <f>IF(VLOOKUP($A93,'FE - Flux 2 - CII'!$A93:$R533,17,FALSE)=0,"",VLOOKUP($A93,'FE - Flux 2 - CII'!$A93:$R533,18,FALSE))</f>
        <v/>
      </c>
    </row>
    <row r="94" spans="1:19" ht="28">
      <c r="A94" s="89" t="s">
        <v>535</v>
      </c>
      <c r="B94" s="238" t="str">
        <f>VLOOKUP(A94,'FE - Flux 2 - UBL'!A94:D774,4,FALSE)</f>
        <v> 0..1</v>
      </c>
      <c r="C94" s="219" t="s">
        <v>536</v>
      </c>
      <c r="D94" s="23"/>
      <c r="E94" s="23"/>
      <c r="F94" s="23"/>
      <c r="G94" s="314" t="s">
        <v>1858</v>
      </c>
      <c r="H94" s="315"/>
      <c r="I94" s="93" t="str">
        <f>IF(VLOOKUP($A94,'FE - Flux 2 - UBL'!$A94:$R969,11,FALSE)=0,"",VLOOKUP($A94,'FE - Flux 2 - UBL'!$A94:$R969,11,FALSE))</f>
        <v/>
      </c>
      <c r="J94" s="93" t="str">
        <f>IF(VLOOKUP($A94,'FE - Flux 2 - UBL'!$A94:$R969,12,FALSE)=0,"",VLOOKUP($A94,'FE - Flux 2 - UBL'!$A94:$R969,12,FALSE))</f>
        <v/>
      </c>
      <c r="K94" s="91" t="str">
        <f>IF(VLOOKUP($A94,'FE - Flux 2 - UBL'!$A94:$R969,13,FALSE)=0,"",VLOOKUP($A94,'FE - Flux 2 - UBL'!$A94:$R969,13,FALSE))</f>
        <v/>
      </c>
      <c r="L94" s="159" t="str">
        <f>IF(VLOOKUP($A94,'FE - Flux 2 - UBL'!$A94:$R969,14,FALSE)=0,"",VLOOKUP($A94,'FE - Flux 2 - UBL'!$A94:$R969,14,FALSE))</f>
        <v/>
      </c>
      <c r="M94" s="95" t="str">
        <f>IF(VLOOKUP($A94,'FE - Flux 2 - UBL'!$A94:$R969,15,FALSE)=0,"",VLOOKUP($A94,'FE - Flux 2 - UBL'!$A94:$R969,15,FALSE))</f>
        <v/>
      </c>
      <c r="N94" s="95" t="str">
        <f>IF(VLOOKUP($A94,'FE - Flux 2 - UBL'!$A94:$R969,16,FALSE)=0,"",VLOOKUP($A94,'FE - Flux 2 - UBL'!$A94:$R969,16,FALSE))</f>
        <v/>
      </c>
      <c r="O94" s="91" t="str">
        <f>IF(VLOOKUP($A94,'FE - Flux 2 - UBL'!$A94:$R969,17,FALSE)=0,"",VLOOKUP($A94,'FE - Flux 2 - UBL'!$A94:$R969,17,FALSE))</f>
        <v/>
      </c>
      <c r="P94" s="91" t="str">
        <f>IF(VLOOKUP($A94,'FE - Flux 2 - UBL'!$A94:$R969,18,FALSE)=0,"",VLOOKUP($A94,'FE - Flux 2 - UBL'!$A94:$R969,18,FALSE))</f>
        <v/>
      </c>
      <c r="Q94" s="91" t="str">
        <f>IF(VLOOKUP($A94,'FE - Flux 2 - UBL'!$A94:$S969,19,FALSE)=0,"",VLOOKUP($A94,'FE - Flux 2 - UBL'!$A94:$S969,19,FALSE))</f>
        <v/>
      </c>
      <c r="R94" s="91" t="s">
        <v>2174</v>
      </c>
      <c r="S94" s="95" t="str">
        <f>IF(VLOOKUP($A94,'FE - Flux 2 - CII'!$A94:$R534,17,FALSE)=0,"",VLOOKUP($A94,'FE - Flux 2 - CII'!$A94:$R534,18,FALSE))</f>
        <v/>
      </c>
    </row>
    <row r="95" spans="1:19" ht="28">
      <c r="A95" s="97" t="s">
        <v>538</v>
      </c>
      <c r="B95" s="238" t="str">
        <f>VLOOKUP(A95,'FE - Flux 2 - UBL'!A95:D775,4,FALSE)</f>
        <v> 1..1</v>
      </c>
      <c r="C95" s="44"/>
      <c r="D95" s="282" t="s">
        <v>539</v>
      </c>
      <c r="E95" s="283"/>
      <c r="F95" s="283"/>
      <c r="G95" s="314" t="s">
        <v>1859</v>
      </c>
      <c r="H95" s="315"/>
      <c r="I95" s="93" t="str">
        <f>IF(VLOOKUP($A95,'FE - Flux 2 - UBL'!$A95:$R970,11,FALSE)=0,"",VLOOKUP($A95,'FE - Flux 2 - UBL'!$A95:$R970,11,FALSE))</f>
        <v> TEXT</v>
      </c>
      <c r="J95" s="93">
        <f>IF(VLOOKUP($A95,'FE - Flux 2 - UBL'!$A95:$R970,12,FALSE)=0,"",VLOOKUP($A95,'FE - Flux 2 - UBL'!$A95:$R970,12,FALSE))</f>
        <v>99</v>
      </c>
      <c r="K95" s="91" t="str">
        <f>IF(VLOOKUP($A95,'FE - Flux 2 - UBL'!$A95:$R970,13,FALSE)=0,"",VLOOKUP($A95,'FE - Flux 2 - UBL'!$A95:$R970,13,FALSE))</f>
        <v/>
      </c>
      <c r="L95" s="159" t="str">
        <f>IF(VLOOKUP($A95,'FE - Flux 2 - UBL'!$A95:$R970,14,FALSE)=0,"",VLOOKUP($A95,'FE - Flux 2 - UBL'!$A95:$R970,14,FALSE))</f>
        <v> Full name of validator</v>
      </c>
      <c r="M95" s="95" t="str">
        <f>IF(VLOOKUP($A95,'FE - Flux 2 - UBL'!$A95:$R970,15,FALSE)=0,"",VLOOKUP($A95,'FE - Flux 2 - UBL'!$A95:$R970,15,FALSE))</f>
        <v xml:space="preserve"/>
      </c>
      <c r="N95" s="95" t="str">
        <f>IF(VLOOKUP($A95,'FE - Flux 2 - UBL'!$A95:$R970,16,FALSE)=0,"",VLOOKUP($A95,'FE - Flux 2 - UBL'!$A95:$R970,16,FALSE))</f>
        <v/>
      </c>
      <c r="O95" s="91" t="str">
        <f>IF(VLOOKUP($A95,'FE - Flux 2 - UBL'!$A95:$R970,17,FALSE)=0,"",VLOOKUP($A95,'FE - Flux 2 - UBL'!$A95:$R970,17,FALSE))</f>
        <v/>
      </c>
      <c r="P95" s="91" t="str">
        <f>IF(VLOOKUP($A95,'FE - Flux 2 - UBL'!$A95:$R970,18,FALSE)=0,"",VLOOKUP($A95,'FE - Flux 2 - UBL'!$A95:$R970,18,FALSE))</f>
        <v/>
      </c>
      <c r="Q95" s="91" t="str">
        <f>IF(VLOOKUP($A95,'FE - Flux 2 - UBL'!$A95:$S970,19,FALSE)=0,"",VLOOKUP($A95,'FE - Flux 2 - UBL'!$A95:$S970,19,FALSE))</f>
        <v/>
      </c>
      <c r="R95" s="91" t="s">
        <v>2174</v>
      </c>
      <c r="S95" s="95" t="str">
        <f>IF(VLOOKUP($A95,'FE - Flux 2 - CII'!$A95:$R535,17,FALSE)=0,"",VLOOKUP($A95,'FE - Flux 2 - CII'!$A95:$R535,18,FALSE))</f>
        <v/>
      </c>
    </row>
    <row r="96" spans="1:19" ht="28">
      <c r="A96" s="97" t="s">
        <v>542</v>
      </c>
      <c r="B96" s="238" t="str">
        <f>VLOOKUP(A96,'FE - Flux 2 - UBL'!A96:D776,4,FALSE)</f>
        <v> 0..1</v>
      </c>
      <c r="C96" s="44"/>
      <c r="D96" s="282" t="s">
        <v>543</v>
      </c>
      <c r="E96" s="283"/>
      <c r="F96" s="283"/>
      <c r="G96" s="314" t="s">
        <v>1860</v>
      </c>
      <c r="H96" s="315"/>
      <c r="I96" s="93" t="str">
        <f>IF(VLOOKUP($A96,'FE - Flux 2 - UBL'!$A96:$R971,11,FALSE)=0,"",VLOOKUP($A96,'FE - Flux 2 - UBL'!$A96:$R971,11,FALSE))</f>
        <v> CODED</v>
      </c>
      <c r="J96" s="93">
        <f>IF(VLOOKUP($A96,'FE - Flux 2 - UBL'!$A96:$R971,12,FALSE)=0,"",VLOOKUP($A96,'FE - Flux 2 - UBL'!$A96:$R971,12,FALSE))</f>
        <v>3</v>
      </c>
      <c r="K96" s="91" t="str">
        <f>IF(VLOOKUP($A96,'FE - Flux 2 - UBL'!$A96:$R971,13,FALSE)=0,"",VLOOKUP($A96,'FE - Flux 2 - UBL'!$A96:$R971,13,FALSE))</f>
        <v> UNCL 3035</v>
      </c>
      <c r="L96" s="159" t="str">
        <f>IF(VLOOKUP($A96,'FE - Flux 2 - UBL'!$A96:$R971,14,FALSE)=0,"",VLOOKUP($A96,'FE - Flux 2 - UBL'!$A96:$R971,14,FALSE))</f>
        <v/>
      </c>
      <c r="M96" s="95" t="str">
        <f>IF(VLOOKUP($A96,'FE - Flux 2 - UBL'!$A96:$R971,15,FALSE)=0,"",VLOOKUP($A96,'FE - Flux 2 - UBL'!$A96:$R971,15,FALSE))</f>
        <v> To be chosen from the UNCL 3035 list</v>
      </c>
      <c r="N96" s="95" t="str">
        <f>IF(VLOOKUP($A96,'FE - Flux 2 - UBL'!$A96:$R971,16,FALSE)=0,"",VLOOKUP($A96,'FE - Flux 2 - UBL'!$A96:$R971,16,FALSE))</f>
        <v/>
      </c>
      <c r="O96" s="91" t="str">
        <f>IF(VLOOKUP($A96,'FE - Flux 2 - UBL'!$A96:$R971,17,FALSE)=0,"",VLOOKUP($A96,'FE - Flux 2 - UBL'!$A96:$R971,17,FALSE))</f>
        <v/>
      </c>
      <c r="P96" s="91" t="str">
        <f>IF(VLOOKUP($A96,'FE - Flux 2 - UBL'!$A96:$R971,18,FALSE)=0,"",VLOOKUP($A96,'FE - Flux 2 - UBL'!$A96:$R971,18,FALSE))</f>
        <v/>
      </c>
      <c r="Q96" s="91" t="str">
        <f>IF(VLOOKUP($A96,'FE - Flux 2 - UBL'!$A96:$S971,19,FALSE)=0,"",VLOOKUP($A96,'FE - Flux 2 - UBL'!$A96:$S971,19,FALSE))</f>
        <v/>
      </c>
      <c r="R96" s="91" t="s">
        <v>2174</v>
      </c>
      <c r="S96" s="95" t="str">
        <f>IF(VLOOKUP($A96,'FE - Flux 2 - CII'!$A96:$R536,17,FALSE)=0,"",VLOOKUP($A96,'FE - Flux 2 - CII'!$A96:$R536,18,FALSE))</f>
        <v/>
      </c>
    </row>
    <row r="97" spans="1:19" ht="42">
      <c r="A97" s="97" t="s">
        <v>547</v>
      </c>
      <c r="B97" s="238" t="str">
        <f>VLOOKUP(A97,'FE - Flux 2 - UBL'!A97:D777,4,FALSE)</f>
        <v> 0..1</v>
      </c>
      <c r="C97" s="44"/>
      <c r="D97" s="282" t="s">
        <v>548</v>
      </c>
      <c r="E97" s="283"/>
      <c r="F97" s="283"/>
      <c r="G97" s="322" t="s">
        <v>1861</v>
      </c>
      <c r="H97" s="323"/>
      <c r="I97" s="93" t="str">
        <f>IF(VLOOKUP($A97,'FE - Flux 2 - UBL'!$A97:$R972,11,FALSE)=0,"",VLOOKUP($A97,'FE - Flux 2 - UBL'!$A97:$R972,11,FALSE))</f>
        <v> TEXT</v>
      </c>
      <c r="J97" s="93">
        <f>IF(VLOOKUP($A97,'FE - Flux 2 - UBL'!$A97:$R972,12,FALSE)=0,"",VLOOKUP($A97,'FE - Flux 2 - UBL'!$A97:$R972,12,FALSE))</f>
        <v>99</v>
      </c>
      <c r="K97" s="91" t="str">
        <f>IF(VLOOKUP($A97,'FE - Flux 2 - UBL'!$A97:$R972,13,FALSE)=0,"",VLOOKUP($A97,'FE - Flux 2 - UBL'!$A97:$R972,13,FALSE))</f>
        <v/>
      </c>
      <c r="L97" s="159" t="str">
        <f>IF(VLOOKUP($A97,'FE - Flux 2 - UBL'!$A97:$R972,14,FALSE)=0,"",VLOOKUP($A97,'FE - Flux 2 - UBL'!$A97:$R972,14,FALSE))</f>
        <v> Name by which the validator is known, other than the validator's business name (also called Company Name).</v>
      </c>
      <c r="M97" s="95" t="str">
        <f>IF(VLOOKUP($A97,'FE - Flux 2 - UBL'!$A97:$R972,15,FALSE)=0,"",VLOOKUP($A97,'FE - Flux 2 - UBL'!$A97:$R972,15,FALSE))</f>
        <v> It can be used if it differs from the company name of the validator</v>
      </c>
      <c r="N97" s="95" t="str">
        <f>IF(VLOOKUP($A97,'FE - Flux 2 - UBL'!$A97:$R972,16,FALSE)=0,"",VLOOKUP($A97,'FE - Flux 2 - UBL'!$A97:$R972,16,FALSE))</f>
        <v/>
      </c>
      <c r="O97" s="91" t="str">
        <f>IF(VLOOKUP($A97,'FE - Flux 2 - UBL'!$A97:$R972,17,FALSE)=0,"",VLOOKUP($A97,'FE - Flux 2 - UBL'!$A97:$R972,17,FALSE))</f>
        <v/>
      </c>
      <c r="P97" s="91" t="str">
        <f>IF(VLOOKUP($A97,'FE - Flux 2 - UBL'!$A97:$R972,18,FALSE)=0,"",VLOOKUP($A97,'FE - Flux 2 - UBL'!$A97:$R972,18,FALSE))</f>
        <v/>
      </c>
      <c r="Q97" s="91" t="str">
        <f>IF(VLOOKUP($A97,'FE - Flux 2 - UBL'!$A97:$S972,19,FALSE)=0,"",VLOOKUP($A97,'FE - Flux 2 - UBL'!$A97:$S972,19,FALSE))</f>
        <v/>
      </c>
      <c r="R97" s="91" t="s">
        <v>2174</v>
      </c>
      <c r="S97" s="95" t="str">
        <f>IF(VLOOKUP($A97,'FE - Flux 2 - CII'!$A97:$R537,17,FALSE)=0,"",VLOOKUP($A97,'FE - Flux 2 - CII'!$A97:$R537,18,FALSE))</f>
        <v/>
      </c>
    </row>
    <row r="98" spans="1:19" ht="28">
      <c r="A98" s="97" t="s">
        <v>552</v>
      </c>
      <c r="B98" s="238" t="str">
        <f>VLOOKUP(A98,'FE - Flux 2 - UBL'!A98:D778,4,FALSE)</f>
        <v> 0..n</v>
      </c>
      <c r="C98" s="44"/>
      <c r="D98" s="304" t="s">
        <v>553</v>
      </c>
      <c r="E98" s="283"/>
      <c r="F98" s="283"/>
      <c r="G98" s="314" t="s">
        <v>1862</v>
      </c>
      <c r="H98" s="315"/>
      <c r="I98" s="93" t="str">
        <f>IF(VLOOKUP($A98,'FE - Flux 2 - UBL'!$A98:$R973,11,FALSE)=0,"",VLOOKUP($A98,'FE - Flux 2 - UBL'!$A98:$R973,11,FALSE))</f>
        <v> IDENTIFIER</v>
      </c>
      <c r="J98" s="93">
        <f>IF(VLOOKUP($A98,'FE - Flux 2 - UBL'!$A98:$R973,12,FALSE)=0,"",VLOOKUP($A98,'FE - Flux 2 - UBL'!$A98:$R973,12,FALSE))</f>
        <v>100</v>
      </c>
      <c r="K98" s="91" t="str">
        <f>IF(VLOOKUP($A98,'FE - Flux 2 - UBL'!$A98:$R973,13,FALSE)=0,"",VLOOKUP($A98,'FE - Flux 2 - UBL'!$A98:$R973,13,FALSE))</f>
        <v/>
      </c>
      <c r="L98" s="159" t="str">
        <f>IF(VLOOKUP($A98,'FE - Flux 2 - UBL'!$A98:$R973,14,FALSE)=0,"",VLOOKUP($A98,'FE - Flux 2 - UBL'!$A98:$R973,14,FALSE))</f>
        <v/>
      </c>
      <c r="M98" s="95" t="str">
        <f>IF(VLOOKUP($A98,'FE - Flux 2 - UBL'!$A98:$R973,15,FALSE)=0,"",VLOOKUP($A98,'FE - Flux 2 - UBL'!$A98:$R973,15,FALSE))</f>
        <v>Identification of the validator</v>
      </c>
      <c r="N98" s="95" t="str">
        <f>IF(VLOOKUP($A98,'FE - Flux 2 - UBL'!$A98:$R973,16,FALSE)=0,"",VLOOKUP($A98,'FE - Flux 2 - UBL'!$A98:$R973,16,FALSE))</f>
        <v/>
      </c>
      <c r="O98" s="91" t="str">
        <f>IF(VLOOKUP($A98,'FE - Flux 2 - UBL'!$A98:$R973,17,FALSE)=0,"",VLOOKUP($A98,'FE - Flux 2 - UBL'!$A98:$R973,17,FALSE))</f>
        <v> G1.74 G1.80</v>
      </c>
      <c r="P98" s="91" t="str">
        <f>IF(VLOOKUP($A98,'FE - Flux 2 - UBL'!$A98:$R973,18,FALSE)=0,"",VLOOKUP($A98,'FE - Flux 2 - UBL'!$A98:$R973,18,FALSE))</f>
        <v/>
      </c>
      <c r="Q98" s="91" t="str">
        <f>IF(VLOOKUP($A98,'FE - Flux 2 - UBL'!$A98:$S973,19,FALSE)=0,"",VLOOKUP($A98,'FE - Flux 2 - UBL'!$A98:$S973,19,FALSE))</f>
        <v/>
      </c>
      <c r="R98" s="91" t="s">
        <v>2174</v>
      </c>
      <c r="S98" s="95" t="str">
        <f>IF(VLOOKUP($A98,'FE - Flux 2 - CII'!$A98:$R538,17,FALSE)=0,"",VLOOKUP($A98,'FE - Flux 2 - CII'!$A98:$R538,18,FALSE))</f>
        <v/>
      </c>
    </row>
    <row r="99" spans="1:19" ht="28">
      <c r="A99" s="109" t="s">
        <v>557</v>
      </c>
      <c r="B99" s="238" t="str">
        <f>VLOOKUP(A99,'FE - Flux 2 - UBL'!A99:D779,4,FALSE)</f>
        <v> 0..1</v>
      </c>
      <c r="C99" s="44"/>
      <c r="D99" s="37"/>
      <c r="E99" s="285" t="s">
        <v>558</v>
      </c>
      <c r="F99" s="287"/>
      <c r="G99" s="314" t="s">
        <v>1863</v>
      </c>
      <c r="H99" s="315"/>
      <c r="I99" s="93" t="str">
        <f>IF(VLOOKUP($A99,'FE - Flux 2 - UBL'!$A99:$R974,11,FALSE)=0,"",VLOOKUP($A99,'FE - Flux 2 - UBL'!$A99:$R974,11,FALSE))</f>
        <v> IDENTIFIER</v>
      </c>
      <c r="J99" s="93">
        <f>IF(VLOOKUP($A99,'FE - Flux 2 - UBL'!$A99:$R974,12,FALSE)=0,"",VLOOKUP($A99,'FE - Flux 2 - UBL'!$A99:$R974,12,FALSE))</f>
        <v>4</v>
      </c>
      <c r="K99" s="91" t="str">
        <f>IF(VLOOKUP($A99,'FE - Flux 2 - UBL'!$A99:$R974,13,FALSE)=0,"",VLOOKUP($A99,'FE - Flux 2 - UBL'!$A99:$R974,13,FALSE))</f>
        <v> ISO6523 (ICD)</v>
      </c>
      <c r="L99" s="159" t="str">
        <f>IF(VLOOKUP($A99,'FE - Flux 2 - UBL'!$A99:$R974,14,FALSE)=0,"",VLOOKUP($A99,'FE - Flux 2 - UBL'!$A99:$R974,14,FALSE))</f>
        <v> Value = 0009 for a SIRET</v>
      </c>
      <c r="M99" s="95" t="str">
        <f>IF(VLOOKUP($A99,'FE - Flux 2 - UBL'!$A99:$R974,15,FALSE)=0,"",VLOOKUP($A99,'FE - Flux 2 - UBL'!$A99:$R974,15,FALSE))</f>
        <v/>
      </c>
      <c r="N99" s="95" t="str">
        <f>IF(VLOOKUP($A99,'FE - Flux 2 - UBL'!$A99:$R974,16,FALSE)=0,"",VLOOKUP($A99,'FE - Flux 2 - UBL'!$A99:$R974,16,FALSE))</f>
        <v/>
      </c>
      <c r="O99" s="91" t="str">
        <f>IF(VLOOKUP($A99,'FE - Flux 2 - UBL'!$A99:$R974,17,FALSE)=0,"",VLOOKUP($A99,'FE - Flux 2 - UBL'!$A99:$R974,17,FALSE))</f>
        <v> G2.07</v>
      </c>
      <c r="P99" s="91" t="str">
        <f>IF(VLOOKUP($A99,'FE - Flux 2 - UBL'!$A99:$R974,18,FALSE)=0,"",VLOOKUP($A99,'FE - Flux 2 - UBL'!$A99:$R974,18,FALSE))</f>
        <v/>
      </c>
      <c r="Q99" s="91" t="str">
        <f>IF(VLOOKUP($A99,'FE - Flux 2 - UBL'!$A99:$S974,19,FALSE)=0,"",VLOOKUP($A99,'FE - Flux 2 - UBL'!$A99:$S974,19,FALSE))</f>
        <v/>
      </c>
      <c r="R99" s="91" t="s">
        <v>2174</v>
      </c>
      <c r="S99" s="95" t="str">
        <f>IF(VLOOKUP($A99,'FE - Flux 2 - CII'!$A99:$R539,17,FALSE)=0,"",VLOOKUP($A99,'FE - Flux 2 - CII'!$A99:$R539,18,FALSE))</f>
        <v/>
      </c>
    </row>
    <row r="100" spans="1:19" ht="42">
      <c r="A100" s="97" t="s">
        <v>560</v>
      </c>
      <c r="B100" s="238" t="str">
        <f>VLOOKUP(A100,'FE - Flux 2 - UBL'!A100:D780,4,FALSE)</f>
        <v> 0..1</v>
      </c>
      <c r="C100" s="43"/>
      <c r="D100" s="137" t="s">
        <v>561</v>
      </c>
      <c r="E100" s="133"/>
      <c r="F100" s="133"/>
      <c r="G100" s="314" t="s">
        <v>1864</v>
      </c>
      <c r="H100" s="315"/>
      <c r="I100" s="93" t="str">
        <f>IF(VLOOKUP($A100,'FE - Flux 2 - UBL'!$A100:$R975,11,FALSE)=0,"",VLOOKUP($A100,'FE - Flux 2 - UBL'!$A100:$R975,11,FALSE))</f>
        <v> IDENTIFIER</v>
      </c>
      <c r="J100" s="93">
        <f>IF(VLOOKUP($A100,'FE - Flux 2 - UBL'!$A100:$R975,12,FALSE)=0,"",VLOOKUP($A100,'FE - Flux 2 - UBL'!$A100:$R975,12,FALSE))</f>
        <v>9</v>
      </c>
      <c r="K100" s="91" t="str">
        <f>IF(VLOOKUP($A100,'FE - Flux 2 - UBL'!$A100:$R975,13,FALSE)=0,"",VLOOKUP($A100,'FE - Flux 2 - UBL'!$A100:$R975,13,FALSE))</f>
        <v/>
      </c>
      <c r="L100" s="159" t="str">
        <f>IF(VLOOKUP($A100,'FE - Flux 2 - UBL'!$A100:$R975,14,FALSE)=0,"",VLOOKUP($A100,'FE - Flux 2 - UBL'!$A100:$R975,14,FALSE))</f>
        <v/>
      </c>
      <c r="M100" s="95" t="str">
        <f>IF(VLOOKUP($A100,'FE - Flux 2 - UBL'!$A100:$R975,15,FALSE)=0,"",VLOOKUP($A100,'FE - Flux 2 - UBL'!$A100:$R975,15,FALSE))</f>
        <v> An identifier issued by an official registration body, which identifies the buyer's agent as a legal entity or legal entity.</v>
      </c>
      <c r="N100" s="95" t="str">
        <f>IF(VLOOKUP($A100,'FE - Flux 2 - UBL'!$A100:$R975,16,FALSE)=0,"",VLOOKUP($A100,'FE - Flux 2 - UBL'!$A100:$R975,16,FALSE))</f>
        <v/>
      </c>
      <c r="O100" s="91" t="str">
        <f>IF(VLOOKUP($A100,'FE - Flux 2 - UBL'!$A100:$R975,17,FALSE)=0,"",VLOOKUP($A100,'FE - Flux 2 - UBL'!$A100:$R975,17,FALSE))</f>
        <v> G1.63</v>
      </c>
      <c r="P100" s="91" t="str">
        <f>IF(VLOOKUP($A100,'FE - Flux 2 - UBL'!$A100:$R975,18,FALSE)=0,"",VLOOKUP($A100,'FE - Flux 2 - UBL'!$A100:$R975,18,FALSE))</f>
        <v/>
      </c>
      <c r="Q100" s="91" t="str">
        <f>IF(VLOOKUP($A100,'FE - Flux 2 - UBL'!$A100:$S975,19,FALSE)=0,"",VLOOKUP($A100,'FE - Flux 2 - UBL'!$A100:$S975,19,FALSE))</f>
        <v/>
      </c>
      <c r="R100" s="91" t="s">
        <v>2174</v>
      </c>
      <c r="S100" s="95" t="str">
        <f>IF(VLOOKUP($A100,'FE - Flux 2 - CII'!$A100:$R540,17,FALSE)=0,"",VLOOKUP($A100,'FE - Flux 2 - CII'!$A100:$R540,18,FALSE))</f>
        <v/>
      </c>
    </row>
    <row r="101" spans="1:19" ht="28">
      <c r="A101" s="109" t="s">
        <v>565</v>
      </c>
      <c r="B101" s="238" t="str">
        <f>VLOOKUP(A101,'FE - Flux 2 - UBL'!A101:D781,4,FALSE)</f>
        <v> 1..1</v>
      </c>
      <c r="C101" s="43"/>
      <c r="D101" s="31"/>
      <c r="E101" s="285" t="s">
        <v>215</v>
      </c>
      <c r="F101" s="287"/>
      <c r="G101" s="314" t="s">
        <v>2181</v>
      </c>
      <c r="H101" s="315"/>
      <c r="I101" s="93" t="str">
        <f>IF(VLOOKUP($A101,'FE - Flux 2 - UBL'!$A101:$R976,11,FALSE)=0,"",VLOOKUP($A101,'FE - Flux 2 - UBL'!$A101:$R976,11,FALSE))</f>
        <v> IDENTIFIER</v>
      </c>
      <c r="J101" s="93">
        <f>IF(VLOOKUP($A101,'FE - Flux 2 - UBL'!$A101:$R976,12,FALSE)=0,"",VLOOKUP($A101,'FE - Flux 2 - UBL'!$A101:$R976,12,FALSE))</f>
        <v>4</v>
      </c>
      <c r="K101" s="91" t="str">
        <f>IF(VLOOKUP($A101,'FE - Flux 2 - UBL'!$A101:$R976,13,FALSE)=0,"",VLOOKUP($A101,'FE - Flux 2 - UBL'!$A101:$R976,13,FALSE))</f>
        <v> ISO6523 (ICD)</v>
      </c>
      <c r="L101" s="159" t="str">
        <f>IF(VLOOKUP($A101,'FE - Flux 2 - UBL'!$A101:$R976,14,FALSE)=0,"",VLOOKUP($A101,'FE - Flux 2 - UBL'!$A101:$R976,14,FALSE))</f>
        <v> Value = 0002 for a SIREN</v>
      </c>
      <c r="M101" s="95" t="str">
        <f>IF(VLOOKUP($A101,'FE - Flux 2 - UBL'!$A101:$R976,15,FALSE)=0,"",VLOOKUP($A101,'FE - Flux 2 - UBL'!$A101:$R976,15,FALSE))</f>
        <v> Buyer Agent ID Schema ID</v>
      </c>
      <c r="N101" s="95" t="str">
        <f>IF(VLOOKUP($A101,'FE - Flux 2 - UBL'!$A101:$R976,16,FALSE)=0,"",VLOOKUP($A101,'FE - Flux 2 - UBL'!$A101:$R976,16,FALSE))</f>
        <v> If no identification scheme is specified, it should be known to the Buyer's Agent</v>
      </c>
      <c r="O101" s="91" t="str">
        <f>IF(VLOOKUP($A101,'FE - Flux 2 - UBL'!$A101:$R976,17,FALSE)=0,"",VLOOKUP($A101,'FE - Flux 2 - UBL'!$A101:$R976,17,FALSE))</f>
        <v/>
      </c>
      <c r="P101" s="91" t="str">
        <f>IF(VLOOKUP($A101,'FE - Flux 2 - UBL'!$A101:$R976,18,FALSE)=0,"",VLOOKUP($A101,'FE - Flux 2 - UBL'!$A101:$R976,18,FALSE))</f>
        <v/>
      </c>
      <c r="Q101" s="91" t="str">
        <f>IF(VLOOKUP($A101,'FE - Flux 2 - UBL'!$A101:$S976,19,FALSE)=0,"",VLOOKUP($A101,'FE - Flux 2 - UBL'!$A101:$S976,19,FALSE))</f>
        <v/>
      </c>
      <c r="R101" s="91" t="s">
        <v>2174</v>
      </c>
      <c r="S101" s="95" t="str">
        <f>IF(VLOOKUP($A101,'FE - Flux 2 - CII'!$A101:$R541,17,FALSE)=0,"",VLOOKUP($A101,'FE - Flux 2 - CII'!$A101:$R541,18,FALSE))</f>
        <v/>
      </c>
    </row>
    <row r="102" spans="1:19" ht="70">
      <c r="A102" s="97" t="s">
        <v>569</v>
      </c>
      <c r="B102" s="238" t="str">
        <f>VLOOKUP(A102,'FE - Flux 2 - UBL'!A102:D782,4,FALSE)</f>
        <v> 0..1</v>
      </c>
      <c r="C102" s="43"/>
      <c r="D102" s="137" t="s">
        <v>570</v>
      </c>
      <c r="E102" s="133"/>
      <c r="F102" s="133"/>
      <c r="G102" s="314" t="s">
        <v>1866</v>
      </c>
      <c r="H102" s="315"/>
      <c r="I102" s="93" t="str">
        <f>IF(VLOOKUP($A102,'FE - Flux 2 - UBL'!$A102:$R977,11,FALSE)=0,"",VLOOKUP($A102,'FE - Flux 2 - UBL'!$A102:$R977,11,FALSE))</f>
        <v> IDENTIFIER</v>
      </c>
      <c r="J102" s="93">
        <f>IF(VLOOKUP($A102,'FE - Flux 2 - UBL'!$A102:$R977,12,FALSE)=0,"",VLOOKUP($A102,'FE - Flux 2 - UBL'!$A102:$R977,12,FALSE))</f>
        <v>15</v>
      </c>
      <c r="K102" s="91" t="str">
        <f>IF(VLOOKUP($A102,'FE - Flux 2 - UBL'!$A102:$R977,13,FALSE)=0,"",VLOOKUP($A102,'FE - Flux 2 - UBL'!$A102:$R977,13,FALSE))</f>
        <v> ISO 3166</v>
      </c>
      <c r="L102" s="159" t="str">
        <f>IF(VLOOKUP($A102,'FE - Flux 2 - UBL'!$A102:$R977,14,FALSE)=0,"",VLOOKUP($A102,'FE - Flux 2 - UBL'!$A102:$R977,14,FALSE))</f>
        <v/>
      </c>
      <c r="M102" s="95" t="str">
        <f>IF(VLOOKUP($A102,'FE - Flux 2 - UBL'!$A102:$R977,15,FALSE)=0,"",VLOOKUP($A102,'FE - Flux 2 - UBL'!$A102:$R977,15,FALSE))</f>
        <v> Validator VAT ID (also called Validator VAT Identification Number).</v>
      </c>
      <c r="N102" s="95" t="str">
        <f>IF(VLOOKUP($A102,'FE - Flux 2 - UBL'!$A102:$R977,16,FALSE)=0,"",VLOOKUP($A102,'FE - Flux 2 - UBL'!$A102:$R977,16,FALSE))</f>
        <v>According to Article 215 of Council Directive 2006/112/EC [2], the individual VAT identification number includes a prefix in accordance with ISO 3166-1 alpha-2 to identify the Member State by which it was awarded. However, Greece is allowed to use the prefix "EL".</v>
      </c>
      <c r="O102" s="91" t="str">
        <f>IF(VLOOKUP($A102,'FE - Flux 2 - UBL'!$A102:$R977,17,FALSE)=0,"",VLOOKUP($A102,'FE - Flux 2 - UBL'!$A102:$R977,17,FALSE))</f>
        <v/>
      </c>
      <c r="P102" s="91" t="str">
        <f>IF(VLOOKUP($A102,'FE - Flux 2 - UBL'!$A102:$R977,18,FALSE)=0,"",VLOOKUP($A102,'FE - Flux 2 - UBL'!$A102:$R977,18,FALSE))</f>
        <v/>
      </c>
      <c r="Q102" s="91" t="str">
        <f>IF(VLOOKUP($A102,'FE - Flux 2 - UBL'!$A102:$S977,19,FALSE)=0,"",VLOOKUP($A102,'FE - Flux 2 - UBL'!$A102:$S977,19,FALSE))</f>
        <v/>
      </c>
      <c r="R102" s="91" t="s">
        <v>2174</v>
      </c>
      <c r="S102" s="95" t="str">
        <f>IF(VLOOKUP($A102,'FE - Flux 2 - CII'!$A102:$R542,17,FALSE)=0,"",VLOOKUP($A102,'FE - Flux 2 - CII'!$A102:$R542,18,FALSE))</f>
        <v/>
      </c>
    </row>
    <row r="103" spans="1:19" ht="28">
      <c r="A103" s="109" t="s">
        <v>573</v>
      </c>
      <c r="B103" s="238" t="str">
        <f>VLOOKUP(A103,'FE - Flux 2 - UBL'!A103:D783,4,FALSE)</f>
        <v> 1..1</v>
      </c>
      <c r="C103" s="43"/>
      <c r="D103" s="31"/>
      <c r="E103" s="285" t="s">
        <v>1867</v>
      </c>
      <c r="F103" s="287"/>
      <c r="G103" s="322" t="s">
        <v>1868</v>
      </c>
      <c r="H103" s="323"/>
      <c r="I103" s="93" t="str">
        <f>IF(VLOOKUP($A103,'FE - Flux 2 - UBL'!$A103:$R978,11,FALSE)=0,"",VLOOKUP($A103,'FE - Flux 2 - UBL'!$A103:$R978,11,FALSE))</f>
        <v> CODED</v>
      </c>
      <c r="J103" s="93">
        <f>IF(VLOOKUP($A103,'FE - Flux 2 - UBL'!$A103:$R978,12,FALSE)=0,"",VLOOKUP($A103,'FE - Flux 2 - UBL'!$A103:$R978,12,FALSE))</f>
        <v>3</v>
      </c>
      <c r="K103" s="91" t="str">
        <f>IF(VLOOKUP($A103,'FE - Flux 2 - UBL'!$A103:$R978,13,FALSE)=0,"",VLOOKUP($A103,'FE - Flux 2 - UBL'!$A103:$R978,13,FALSE))</f>
        <v> Value = VAT (UBL) Value = VA (CII)</v>
      </c>
      <c r="L103" s="159" t="str">
        <f>IF(VLOOKUP($A103,'FE - Flux 2 - UBL'!$A103:$R978,14,FALSE)=0,"",VLOOKUP($A103,'FE - Flux 2 - UBL'!$A103:$R978,14,FALSE))</f>
        <v/>
      </c>
      <c r="M103" s="95" t="str">
        <f>IF(VLOOKUP($A103,'FE - Flux 2 - UBL'!$A103:$R978,15,FALSE)=0,"",VLOOKUP($A103,'FE - Flux 2 - UBL'!$A103:$R978,15,FALSE))</f>
        <v/>
      </c>
      <c r="N103" s="95" t="str">
        <f>IF(VLOOKUP($A103,'FE - Flux 2 - UBL'!$A103:$R978,16,FALSE)=0,"",VLOOKUP($A103,'FE - Flux 2 - UBL'!$A103:$R978,16,FALSE))</f>
        <v/>
      </c>
      <c r="O103" s="91" t="str">
        <f>IF(VLOOKUP($A103,'FE - Flux 2 - UBL'!$A103:$R978,17,FALSE)=0,"",VLOOKUP($A103,'FE - Flux 2 - UBL'!$A103:$R978,17,FALSE))</f>
        <v/>
      </c>
      <c r="P103" s="91" t="str">
        <f>IF(VLOOKUP($A103,'FE - Flux 2 - UBL'!$A103:$R978,18,FALSE)=0,"",VLOOKUP($A103,'FE - Flux 2 - UBL'!$A103:$R978,18,FALSE))</f>
        <v/>
      </c>
      <c r="Q103" s="91" t="str">
        <f>IF(VLOOKUP($A103,'FE - Flux 2 - UBL'!$A103:$S978,19,FALSE)=0,"",VLOOKUP($A103,'FE - Flux 2 - UBL'!$A103:$S978,19,FALSE))</f>
        <v/>
      </c>
      <c r="R103" s="91" t="s">
        <v>2174</v>
      </c>
      <c r="S103" s="95" t="str">
        <f>IF(VLOOKUP($A103,'FE - Flux 2 - CII'!$A103:$R543,17,FALSE)=0,"",VLOOKUP($A103,'FE - Flux 2 - CII'!$A103:$R543,18,FALSE))</f>
        <v/>
      </c>
    </row>
    <row r="104" spans="1:19" ht="28">
      <c r="A104" s="97" t="s">
        <v>576</v>
      </c>
      <c r="B104" s="238" t="str">
        <f>VLOOKUP(A104,'FE - Flux 2 - UBL'!A104:D784,4,FALSE)</f>
        <v> 0..1</v>
      </c>
      <c r="C104" s="44"/>
      <c r="D104" s="304" t="s">
        <v>577</v>
      </c>
      <c r="E104" s="283"/>
      <c r="F104" s="283"/>
      <c r="G104" s="314" t="s">
        <v>1869</v>
      </c>
      <c r="H104" s="315"/>
      <c r="I104" s="93" t="str">
        <f>IF(VLOOKUP($A104,'FE - Flux 2 - UBL'!$A104:$R979,11,FALSE)=0,"",VLOOKUP($A104,'FE - Flux 2 - UBL'!$A104:$R979,11,FALSE))</f>
        <v> IDENTIFIER</v>
      </c>
      <c r="J104" s="93">
        <f>IF(VLOOKUP($A104,'FE - Flux 2 - UBL'!$A104:$R979,12,FALSE)=0,"",VLOOKUP($A104,'FE - Flux 2 - UBL'!$A104:$R979,12,FALSE))</f>
        <v>50</v>
      </c>
      <c r="K104" s="91" t="str">
        <f>IF(VLOOKUP($A104,'FE - Flux 2 - UBL'!$A104:$R979,13,FALSE)=0,"",VLOOKUP($A104,'FE - Flux 2 - UBL'!$A104:$R979,13,FALSE))</f>
        <v/>
      </c>
      <c r="L104" s="159" t="str">
        <f>IF(VLOOKUP($A104,'FE - Flux 2 - UBL'!$A104:$R979,14,FALSE)=0,"",VLOOKUP($A104,'FE - Flux 2 - UBL'!$A104:$R979,14,FALSE))</f>
        <v/>
      </c>
      <c r="M104" s="95" t="str">
        <f>IF(VLOOKUP($A104,'FE - Flux 2 - UBL'!$A104:$R979,15,FALSE)=0,"",VLOOKUP($A104,'FE - Flux 2 - UBL'!$A104:$R979,15,FALSE))</f>
        <v> Identifies the validator's email address to which a commercial document can be transmitted.</v>
      </c>
      <c r="N104" s="95" t="str">
        <f>IF(VLOOKUP($A104,'FE - Flux 2 - UBL'!$A104:$R979,16,FALSE)=0,"",VLOOKUP($A104,'FE - Flux 2 - UBL'!$A104:$R979,16,FALSE))</f>
        <v/>
      </c>
      <c r="O104" s="91" t="str">
        <f>IF(VLOOKUP($A104,'FE - Flux 2 - UBL'!$A104:$R979,17,FALSE)=0,"",VLOOKUP($A104,'FE - Flux 2 - UBL'!$A104:$R979,17,FALSE))</f>
        <v/>
      </c>
      <c r="P104" s="91" t="str">
        <f>IF(VLOOKUP($A104,'FE - Flux 2 - UBL'!$A104:$R979,18,FALSE)=0,"",VLOOKUP($A104,'FE - Flux 2 - UBL'!$A104:$R979,18,FALSE))</f>
        <v/>
      </c>
      <c r="Q104" s="91" t="str">
        <f>IF(VLOOKUP($A104,'FE - Flux 2 - UBL'!$A104:$S979,19,FALSE)=0,"",VLOOKUP($A104,'FE - Flux 2 - UBL'!$A104:$S979,19,FALSE))</f>
        <v/>
      </c>
      <c r="R104" s="91" t="s">
        <v>2174</v>
      </c>
      <c r="S104" s="95" t="str">
        <f>IF(VLOOKUP($A104,'FE - Flux 2 - CII'!$A104:$R544,17,FALSE)=0,"",VLOOKUP($A104,'FE - Flux 2 - CII'!$A104:$R544,18,FALSE))</f>
        <v/>
      </c>
    </row>
    <row r="105" spans="1:19" ht="28">
      <c r="A105" s="109" t="s">
        <v>580</v>
      </c>
      <c r="B105" s="238" t="str">
        <f>VLOOKUP(A105,'FE - Flux 2 - UBL'!A105:D785,4,FALSE)</f>
        <v> 1..1</v>
      </c>
      <c r="C105" s="44"/>
      <c r="D105" s="37"/>
      <c r="E105" s="298" t="s">
        <v>581</v>
      </c>
      <c r="F105" s="299"/>
      <c r="G105" s="322" t="s">
        <v>1870</v>
      </c>
      <c r="H105" s="323"/>
      <c r="I105" s="93" t="str">
        <f>IF(VLOOKUP($A105,'FE - Flux 2 - UBL'!$A105:$R980,11,FALSE)=0,"",VLOOKUP($A105,'FE - Flux 2 - UBL'!$A105:$R980,11,FALSE))</f>
        <v> IDENTIFIER</v>
      </c>
      <c r="J105" s="93">
        <f>IF(VLOOKUP($A105,'FE - Flux 2 - UBL'!$A105:$R980,12,FALSE)=0,"",VLOOKUP($A105,'FE - Flux 2 - UBL'!$A105:$R980,12,FALSE))</f>
        <v>4</v>
      </c>
      <c r="K105" s="91" t="str">
        <f>IF(VLOOKUP($A105,'FE - Flux 2 - UBL'!$A105:$R980,13,FALSE)=0,"",VLOOKUP($A105,'FE - Flux 2 - UBL'!$A105:$R980,13,FALSE))</f>
        <v> ISO6523 (ICD)</v>
      </c>
      <c r="L105" s="159" t="str">
        <f>IF(VLOOKUP($A105,'FE - Flux 2 - UBL'!$A105:$R980,14,FALSE)=0,"",VLOOKUP($A105,'FE - Flux 2 - UBL'!$A105:$R980,14,FALSE))</f>
        <v/>
      </c>
      <c r="M105" s="95" t="str">
        <f>IF(VLOOKUP($A105,'FE - Flux 2 - UBL'!$A105:$R980,15,FALSE)=0,"",VLOOKUP($A105,'FE - Flux 2 - UBL'!$A105:$R980,15,FALSE))</f>
        <v/>
      </c>
      <c r="N105" s="95" t="str">
        <f>IF(VLOOKUP($A105,'FE - Flux 2 - UBL'!$A105:$R980,16,FALSE)=0,"",VLOOKUP($A105,'FE - Flux 2 - UBL'!$A105:$R980,16,FALSE))</f>
        <v/>
      </c>
      <c r="O105" s="91" t="str">
        <f>IF(VLOOKUP($A105,'FE - Flux 2 - UBL'!$A105:$R980,17,FALSE)=0,"",VLOOKUP($A105,'FE - Flux 2 - UBL'!$A105:$R980,17,FALSE))</f>
        <v/>
      </c>
      <c r="P105" s="91" t="str">
        <f>IF(VLOOKUP($A105,'FE - Flux 2 - UBL'!$A105:$R980,18,FALSE)=0,"",VLOOKUP($A105,'FE - Flux 2 - UBL'!$A105:$R980,18,FALSE))</f>
        <v/>
      </c>
      <c r="Q105" s="91" t="str">
        <f>IF(VLOOKUP($A105,'FE - Flux 2 - UBL'!$A105:$S980,19,FALSE)=0,"",VLOOKUP($A105,'FE - Flux 2 - UBL'!$A105:$S980,19,FALSE))</f>
        <v/>
      </c>
      <c r="R105" s="91" t="s">
        <v>2174</v>
      </c>
      <c r="S105" s="95" t="str">
        <f>IF(VLOOKUP($A105,'FE - Flux 2 - CII'!$A105:$R545,17,FALSE)=0,"",VLOOKUP($A105,'FE - Flux 2 - CII'!$A105:$R545,18,FALSE))</f>
        <v/>
      </c>
    </row>
    <row r="106" spans="1:19" ht="28">
      <c r="A106" s="97" t="s">
        <v>583</v>
      </c>
      <c r="B106" s="238" t="str">
        <f>VLOOKUP(A106,'FE - Flux 2 - UBL'!A106:D786,4,FALSE)</f>
        <v> 0..1</v>
      </c>
      <c r="C106" s="225"/>
      <c r="D106" s="137" t="s">
        <v>1871</v>
      </c>
      <c r="E106" s="137"/>
      <c r="F106" s="137"/>
      <c r="G106" s="314" t="s">
        <v>1872</v>
      </c>
      <c r="H106" s="315"/>
      <c r="I106" s="93" t="str">
        <f>IF(VLOOKUP($A106,'FE - Flux 2 - UBL'!$A106:$R981,11,FALSE)=0,"",VLOOKUP($A106,'FE - Flux 2 - UBL'!$A106:$R981,11,FALSE))</f>
        <v/>
      </c>
      <c r="J106" s="93" t="str">
        <f>IF(VLOOKUP($A106,'FE - Flux 2 - UBL'!$A106:$R981,12,FALSE)=0,"",VLOOKUP($A106,'FE - Flux 2 - UBL'!$A106:$R981,12,FALSE))</f>
        <v/>
      </c>
      <c r="K106" s="91" t="str">
        <f>IF(VLOOKUP($A106,'FE - Flux 2 - UBL'!$A106:$R981,13,FALSE)=0,"",VLOOKUP($A106,'FE - Flux 2 - UBL'!$A106:$R981,13,FALSE))</f>
        <v/>
      </c>
      <c r="L106" s="159" t="str">
        <f>IF(VLOOKUP($A106,'FE - Flux 2 - UBL'!$A106:$R981,14,FALSE)=0,"",VLOOKUP($A106,'FE - Flux 2 - UBL'!$A106:$R981,14,FALSE))</f>
        <v/>
      </c>
      <c r="M106" s="95" t="str">
        <f>IF(VLOOKUP($A106,'FE - Flux 2 - UBL'!$A106:$R981,15,FALSE)=0,"",VLOOKUP($A106,'FE - Flux 2 - UBL'!$A106:$R981,15,FALSE))</f>
        <v/>
      </c>
      <c r="N106" s="95" t="str">
        <f>IF(VLOOKUP($A106,'FE - Flux 2 - UBL'!$A106:$R981,16,FALSE)=0,"",VLOOKUP($A106,'FE - Flux 2 - UBL'!$A106:$R981,16,FALSE))</f>
        <v/>
      </c>
      <c r="O106" s="91" t="str">
        <f>IF(VLOOKUP($A106,'FE - Flux 2 - UBL'!$A106:$R981,17,FALSE)=0,"",VLOOKUP($A106,'FE - Flux 2 - UBL'!$A106:$R981,17,FALSE))</f>
        <v/>
      </c>
      <c r="P106" s="91" t="str">
        <f>IF(VLOOKUP($A106,'FE - Flux 2 - UBL'!$A106:$R981,18,FALSE)=0,"",VLOOKUP($A106,'FE - Flux 2 - UBL'!$A106:$R981,18,FALSE))</f>
        <v/>
      </c>
      <c r="Q106" s="91" t="str">
        <f>IF(VLOOKUP($A106,'FE - Flux 2 - UBL'!$A106:$S981,19,FALSE)=0,"",VLOOKUP($A106,'FE - Flux 2 - UBL'!$A106:$S981,19,FALSE))</f>
        <v/>
      </c>
      <c r="R106" s="91" t="s">
        <v>2174</v>
      </c>
      <c r="S106" s="95" t="str">
        <f>IF(VLOOKUP($A106,'FE - Flux 2 - CII'!$A106:$R546,17,FALSE)=0,"",VLOOKUP($A106,'FE - Flux 2 - CII'!$A106:$R546,18,FALSE))</f>
        <v/>
      </c>
    </row>
    <row r="107" spans="1:19" ht="28">
      <c r="A107" s="109" t="s">
        <v>586</v>
      </c>
      <c r="B107" s="238" t="str">
        <f>VLOOKUP(A107,'FE - Flux 2 - UBL'!A107:D787,4,FALSE)</f>
        <v> 0..1</v>
      </c>
      <c r="C107" s="44"/>
      <c r="D107" s="34"/>
      <c r="E107" s="285" t="s">
        <v>587</v>
      </c>
      <c r="F107" s="287"/>
      <c r="G107" s="314" t="s">
        <v>1873</v>
      </c>
      <c r="H107" s="315"/>
      <c r="I107" s="93" t="str">
        <f>IF(VLOOKUP($A107,'FE - Flux 2 - UBL'!$A107:$R982,11,FALSE)=0,"",VLOOKUP($A107,'FE - Flux 2 - UBL'!$A107:$R982,11,FALSE))</f>
        <v> TEXT</v>
      </c>
      <c r="J107" s="93">
        <f>IF(VLOOKUP($A107,'FE - Flux 2 - UBL'!$A107:$R982,12,FALSE)=0,"",VLOOKUP($A107,'FE - Flux 2 - UBL'!$A107:$R982,12,FALSE))</f>
        <v>255</v>
      </c>
      <c r="K107" s="91" t="str">
        <f>IF(VLOOKUP($A107,'FE - Flux 2 - UBL'!$A107:$R982,13,FALSE)=0,"",VLOOKUP($A107,'FE - Flux 2 - UBL'!$A107:$R982,13,FALSE))</f>
        <v/>
      </c>
      <c r="L107" s="159" t="str">
        <f>IF(VLOOKUP($A107,'FE - Flux 2 - UBL'!$A107:$R982,14,FALSE)=0,"",VLOOKUP($A107,'FE - Flux 2 - UBL'!$A107:$R982,14,FALSE))</f>
        <v/>
      </c>
      <c r="M107" s="95" t="str">
        <f>IF(VLOOKUP($A107,'FE - Flux 2 - UBL'!$A107:$R982,15,FALSE)=0,"",VLOOKUP($A107,'FE - Flux 2 - UBL'!$A107:$R982,15,FALSE))</f>
        <v> Main line of an address.</v>
      </c>
      <c r="N107" s="95" t="str">
        <f>IF(VLOOKUP($A107,'FE - Flux 2 - UBL'!$A107:$R982,16,FALSE)=0,"",VLOOKUP($A107,'FE - Flux 2 - UBL'!$A107:$R982,16,FALSE))</f>
        <v> Usually the name and number of the street or post office box.</v>
      </c>
      <c r="O107" s="91" t="str">
        <f>IF(VLOOKUP($A107,'FE - Flux 2 - UBL'!$A107:$R982,17,FALSE)=0,"",VLOOKUP($A107,'FE - Flux 2 - UBL'!$A107:$R982,17,FALSE))</f>
        <v/>
      </c>
      <c r="P107" s="91" t="str">
        <f>IF(VLOOKUP($A107,'FE - Flux 2 - UBL'!$A107:$R982,18,FALSE)=0,"",VLOOKUP($A107,'FE - Flux 2 - UBL'!$A107:$R982,18,FALSE))</f>
        <v/>
      </c>
      <c r="Q107" s="91" t="str">
        <f>IF(VLOOKUP($A107,'FE - Flux 2 - UBL'!$A107:$S982,19,FALSE)=0,"",VLOOKUP($A107,'FE - Flux 2 - UBL'!$A107:$S982,19,FALSE))</f>
        <v/>
      </c>
      <c r="R107" s="91" t="s">
        <v>2174</v>
      </c>
      <c r="S107" s="95" t="str">
        <f>IF(VLOOKUP($A107,'FE - Flux 2 - CII'!$A107:$R547,17,FALSE)=0,"",VLOOKUP($A107,'FE - Flux 2 - CII'!$A107:$R547,18,FALSE))</f>
        <v/>
      </c>
    </row>
    <row r="108" spans="1:19" ht="28">
      <c r="A108" s="109" t="s">
        <v>589</v>
      </c>
      <c r="B108" s="238" t="str">
        <f>VLOOKUP(A108,'FE - Flux 2 - UBL'!A108:D788,4,FALSE)</f>
        <v>0..1</v>
      </c>
      <c r="C108" s="44"/>
      <c r="D108" s="34"/>
      <c r="E108" s="285" t="s">
        <v>590</v>
      </c>
      <c r="F108" s="287"/>
      <c r="G108" s="314" t="s">
        <v>1874</v>
      </c>
      <c r="H108" s="315"/>
      <c r="I108" s="93" t="str">
        <f>IF(VLOOKUP($A108,'FE - Flux 2 - UBL'!$A108:$R983,11,FALSE)=0,"",VLOOKUP($A108,'FE - Flux 2 - UBL'!$A108:$R983,11,FALSE))</f>
        <v> TEXT</v>
      </c>
      <c r="J108" s="93">
        <f>IF(VLOOKUP($A108,'FE - Flux 2 - UBL'!$A108:$R983,12,FALSE)=0,"",VLOOKUP($A108,'FE - Flux 2 - UBL'!$A108:$R983,12,FALSE))</f>
        <v>255</v>
      </c>
      <c r="K108" s="91" t="str">
        <f>IF(VLOOKUP($A108,'FE - Flux 2 - UBL'!$A108:$R983,13,FALSE)=0,"",VLOOKUP($A108,'FE - Flux 2 - UBL'!$A108:$R983,13,FALSE))</f>
        <v/>
      </c>
      <c r="L108" s="159" t="str">
        <f>IF(VLOOKUP($A108,'FE - Flux 2 - UBL'!$A108:$R983,14,FALSE)=0,"",VLOOKUP($A108,'FE - Flux 2 - UBL'!$A108:$R983,14,FALSE))</f>
        <v/>
      </c>
      <c r="M108" s="95" t="str">
        <f>IF(VLOOKUP($A108,'FE - Flux 2 - UBL'!$A108:$R983,15,FALSE)=0,"",VLOOKUP($A108,'FE - Flux 2 - UBL'!$A108:$R983,15,FALSE))</f>
        <v> Additional line of an address, which can be used to provide details and supplement the main line.</v>
      </c>
      <c r="N108" s="95" t="str">
        <f>IF(VLOOKUP($A108,'FE - Flux 2 - UBL'!$A108:$R983,16,FALSE)=0,"",VLOOKUP($A108,'FE - Flux 2 - UBL'!$A108:$R983,16,FALSE))</f>
        <v/>
      </c>
      <c r="O108" s="91" t="str">
        <f>IF(VLOOKUP($A108,'FE - Flux 2 - UBL'!$A108:$R983,17,FALSE)=0,"",VLOOKUP($A108,'FE - Flux 2 - UBL'!$A108:$R983,17,FALSE))</f>
        <v/>
      </c>
      <c r="P108" s="91" t="str">
        <f>IF(VLOOKUP($A108,'FE - Flux 2 - UBL'!$A108:$R983,18,FALSE)=0,"",VLOOKUP($A108,'FE - Flux 2 - UBL'!$A108:$R983,18,FALSE))</f>
        <v/>
      </c>
      <c r="Q108" s="91" t="str">
        <f>IF(VLOOKUP($A108,'FE - Flux 2 - UBL'!$A108:$S983,19,FALSE)=0,"",VLOOKUP($A108,'FE - Flux 2 - UBL'!$A108:$S983,19,FALSE))</f>
        <v/>
      </c>
      <c r="R108" s="91" t="s">
        <v>2174</v>
      </c>
      <c r="S108" s="95" t="str">
        <f>IF(VLOOKUP($A108,'FE - Flux 2 - CII'!$A108:$R548,17,FALSE)=0,"",VLOOKUP($A108,'FE - Flux 2 - CII'!$A108:$R548,18,FALSE))</f>
        <v/>
      </c>
    </row>
    <row r="109" spans="1:19" ht="28">
      <c r="A109" s="109" t="s">
        <v>592</v>
      </c>
      <c r="B109" s="238" t="str">
        <f>VLOOKUP(A109,'FE - Flux 2 - UBL'!A109:D789,4,FALSE)</f>
        <v> 0..1</v>
      </c>
      <c r="C109" s="44"/>
      <c r="D109" s="34"/>
      <c r="E109" s="285" t="s">
        <v>593</v>
      </c>
      <c r="F109" s="287"/>
      <c r="G109" s="314" t="s">
        <v>1875</v>
      </c>
      <c r="H109" s="315"/>
      <c r="I109" s="93" t="str">
        <f>IF(VLOOKUP($A109,'FE - Flux 2 - UBL'!$A109:$R984,11,FALSE)=0,"",VLOOKUP($A109,'FE - Flux 2 - UBL'!$A109:$R984,11,FALSE))</f>
        <v> TEXT</v>
      </c>
      <c r="J109" s="93">
        <f>IF(VLOOKUP($A109,'FE - Flux 2 - UBL'!$A109:$R984,12,FALSE)=0,"",VLOOKUP($A109,'FE - Flux 2 - UBL'!$A109:$R984,12,FALSE))</f>
        <v>255</v>
      </c>
      <c r="K109" s="91" t="str">
        <f>IF(VLOOKUP($A109,'FE - Flux 2 - UBL'!$A109:$R984,13,FALSE)=0,"",VLOOKUP($A109,'FE - Flux 2 - UBL'!$A109:$R984,13,FALSE))</f>
        <v/>
      </c>
      <c r="L109" s="159" t="str">
        <f>IF(VLOOKUP($A109,'FE - Flux 2 - UBL'!$A109:$R984,14,FALSE)=0,"",VLOOKUP($A109,'FE - Flux 2 - UBL'!$A109:$R984,14,FALSE))</f>
        <v/>
      </c>
      <c r="M109" s="95" t="str">
        <f>IF(VLOOKUP($A109,'FE - Flux 2 - UBL'!$A109:$R984,15,FALSE)=0,"",VLOOKUP($A109,'FE - Flux 2 - UBL'!$A109:$R984,15,FALSE))</f>
        <v> Additional line of an address, which can be used to provide details and supplement the main line.</v>
      </c>
      <c r="N109" s="95" t="str">
        <f>IF(VLOOKUP($A109,'FE - Flux 2 - UBL'!$A109:$R984,16,FALSE)=0,"",VLOOKUP($A109,'FE - Flux 2 - UBL'!$A109:$R984,16,FALSE))</f>
        <v/>
      </c>
      <c r="O109" s="91" t="str">
        <f>IF(VLOOKUP($A109,'FE - Flux 2 - UBL'!$A109:$R984,17,FALSE)=0,"",VLOOKUP($A109,'FE - Flux 2 - UBL'!$A109:$R984,17,FALSE))</f>
        <v/>
      </c>
      <c r="P109" s="91" t="str">
        <f>IF(VLOOKUP($A109,'FE - Flux 2 - UBL'!$A109:$R984,18,FALSE)=0,"",VLOOKUP($A109,'FE - Flux 2 - UBL'!$A109:$R984,18,FALSE))</f>
        <v/>
      </c>
      <c r="Q109" s="91" t="str">
        <f>IF(VLOOKUP($A109,'FE - Flux 2 - UBL'!$A109:$S984,19,FALSE)=0,"",VLOOKUP($A109,'FE - Flux 2 - UBL'!$A109:$S984,19,FALSE))</f>
        <v/>
      </c>
      <c r="R109" s="91" t="s">
        <v>2174</v>
      </c>
      <c r="S109" s="95" t="str">
        <f>IF(VLOOKUP($A109,'FE - Flux 2 - CII'!$A109:$R549,17,FALSE)=0,"",VLOOKUP($A109,'FE - Flux 2 - CII'!$A109:$R549,18,FALSE))</f>
        <v/>
      </c>
    </row>
    <row r="110" spans="1:19" ht="28">
      <c r="A110" s="109" t="s">
        <v>595</v>
      </c>
      <c r="B110" s="238" t="str">
        <f>VLOOKUP(A110,'FE - Flux 2 - UBL'!A110:D790,4,FALSE)</f>
        <v> 0..1</v>
      </c>
      <c r="C110" s="44"/>
      <c r="D110" s="34"/>
      <c r="E110" s="285" t="s">
        <v>596</v>
      </c>
      <c r="F110" s="287"/>
      <c r="G110" s="314" t="s">
        <v>1876</v>
      </c>
      <c r="H110" s="315"/>
      <c r="I110" s="93" t="str">
        <f>IF(VLOOKUP($A110,'FE - Flux 2 - UBL'!$A110:$R985,11,FALSE)=0,"",VLOOKUP($A110,'FE - Flux 2 - UBL'!$A110:$R985,11,FALSE))</f>
        <v> TEXT</v>
      </c>
      <c r="J110" s="93">
        <f>IF(VLOOKUP($A110,'FE - Flux 2 - UBL'!$A110:$R985,12,FALSE)=0,"",VLOOKUP($A110,'FE - Flux 2 - UBL'!$A110:$R985,12,FALSE))</f>
        <v>10</v>
      </c>
      <c r="K110" s="91" t="str">
        <f>IF(VLOOKUP($A110,'FE - Flux 2 - UBL'!$A110:$R985,13,FALSE)=0,"",VLOOKUP($A110,'FE - Flux 2 - UBL'!$A110:$R985,13,FALSE))</f>
        <v/>
      </c>
      <c r="L110" s="159" t="str">
        <f>IF(VLOOKUP($A110,'FE - Flux 2 - UBL'!$A110:$R985,14,FALSE)=0,"",VLOOKUP($A110,'FE - Flux 2 - UBL'!$A110:$R985,14,FALSE))</f>
        <v/>
      </c>
      <c r="M110" s="95" t="str">
        <f>IF(VLOOKUP($A110,'FE - Flux 2 - UBL'!$A110:$R985,15,FALSE)=0,"",VLOOKUP($A110,'FE - Flux 2 - UBL'!$A110:$R985,15,FALSE))</f>
        <v> Identifier for an addressable group of properties, consistent with the applicable postal service.</v>
      </c>
      <c r="N110" s="95" t="str">
        <f>IF(VLOOKUP($A110,'FE - Flux 2 - UBL'!$A110:$R985,16,FALSE)=0,"",VLOOKUP($A110,'FE - Flux 2 - UBL'!$A110:$R985,16,FALSE))</f>
        <v> Example: postal code or postal delivery number.</v>
      </c>
      <c r="O110" s="91" t="str">
        <f>IF(VLOOKUP($A110,'FE - Flux 2 - UBL'!$A110:$R985,17,FALSE)=0,"",VLOOKUP($A110,'FE - Flux 2 - UBL'!$A110:$R985,17,FALSE))</f>
        <v/>
      </c>
      <c r="P110" s="91" t="str">
        <f>IF(VLOOKUP($A110,'FE - Flux 2 - UBL'!$A110:$R985,18,FALSE)=0,"",VLOOKUP($A110,'FE - Flux 2 - UBL'!$A110:$R985,18,FALSE))</f>
        <v/>
      </c>
      <c r="Q110" s="91" t="str">
        <f>IF(VLOOKUP($A110,'FE - Flux 2 - UBL'!$A110:$S985,19,FALSE)=0,"",VLOOKUP($A110,'FE - Flux 2 - UBL'!$A110:$S985,19,FALSE))</f>
        <v/>
      </c>
      <c r="R110" s="91" t="s">
        <v>2174</v>
      </c>
      <c r="S110" s="95" t="str">
        <f>IF(VLOOKUP($A110,'FE - Flux 2 - CII'!$A110:$R550,17,FALSE)=0,"",VLOOKUP($A110,'FE - Flux 2 - CII'!$A110:$R550,18,FALSE))</f>
        <v/>
      </c>
    </row>
    <row r="111" spans="1:19" ht="28">
      <c r="A111" s="109" t="s">
        <v>599</v>
      </c>
      <c r="B111" s="238" t="str">
        <f>VLOOKUP(A111,'FE - Flux 2 - UBL'!A111:D791,4,FALSE)</f>
        <v> 0..1</v>
      </c>
      <c r="C111" s="44"/>
      <c r="D111" s="34"/>
      <c r="E111" s="285" t="s">
        <v>600</v>
      </c>
      <c r="F111" s="287"/>
      <c r="G111" s="314" t="s">
        <v>1877</v>
      </c>
      <c r="H111" s="315"/>
      <c r="I111" s="93" t="str">
        <f>IF(VLOOKUP($A111,'FE - Flux 2 - UBL'!$A111:$R986,11,FALSE)=0,"",VLOOKUP($A111,'FE - Flux 2 - UBL'!$A111:$R986,11,FALSE))</f>
        <v> TEXT</v>
      </c>
      <c r="J111" s="93">
        <f>IF(VLOOKUP($A111,'FE - Flux 2 - UBL'!$A111:$R986,12,FALSE)=0,"",VLOOKUP($A111,'FE - Flux 2 - UBL'!$A111:$R986,12,FALSE))</f>
        <v>255</v>
      </c>
      <c r="K111" s="91" t="str">
        <f>IF(VLOOKUP($A111,'FE - Flux 2 - UBL'!$A111:$R986,13,FALSE)=0,"",VLOOKUP($A111,'FE - Flux 2 - UBL'!$A111:$R986,13,FALSE))</f>
        <v/>
      </c>
      <c r="L111" s="159" t="str">
        <f>IF(VLOOKUP($A111,'FE - Flux 2 - UBL'!$A111:$R986,14,FALSE)=0,"",VLOOKUP($A111,'FE - Flux 2 - UBL'!$A111:$R986,14,FALSE))</f>
        <v/>
      </c>
      <c r="M111" s="95" t="str">
        <f>IF(VLOOKUP($A111,'FE - Flux 2 - UBL'!$A111:$R986,15,FALSE)=0,"",VLOOKUP($A111,'FE - Flux 2 - UBL'!$A111:$R986,15,FALSE))</f>
        <v> Common name of the municipality, town or village in which the address of the buyer's agent is located.</v>
      </c>
      <c r="N111" s="95" t="str">
        <f>IF(VLOOKUP($A111,'FE - Flux 2 - UBL'!$A111:$R986,16,FALSE)=0,"",VLOOKUP($A111,'FE - Flux 2 - UBL'!$A111:$R986,16,FALSE))</f>
        <v/>
      </c>
      <c r="O111" s="91" t="str">
        <f>IF(VLOOKUP($A111,'FE - Flux 2 - UBL'!$A111:$R986,17,FALSE)=0,"",VLOOKUP($A111,'FE - Flux 2 - UBL'!$A111:$R986,17,FALSE))</f>
        <v/>
      </c>
      <c r="P111" s="91" t="str">
        <f>IF(VLOOKUP($A111,'FE - Flux 2 - UBL'!$A111:$R986,18,FALSE)=0,"",VLOOKUP($A111,'FE - Flux 2 - UBL'!$A111:$R986,18,FALSE))</f>
        <v/>
      </c>
      <c r="Q111" s="91" t="str">
        <f>IF(VLOOKUP($A111,'FE - Flux 2 - UBL'!$A111:$S986,19,FALSE)=0,"",VLOOKUP($A111,'FE - Flux 2 - UBL'!$A111:$S986,19,FALSE))</f>
        <v/>
      </c>
      <c r="R111" s="91" t="s">
        <v>2174</v>
      </c>
      <c r="S111" s="95" t="str">
        <f>IF(VLOOKUP($A111,'FE - Flux 2 - CII'!$A111:$R551,17,FALSE)=0,"",VLOOKUP($A111,'FE - Flux 2 - CII'!$A111:$R551,18,FALSE))</f>
        <v/>
      </c>
    </row>
    <row r="112" spans="1:19" ht="28">
      <c r="A112" s="109" t="s">
        <v>603</v>
      </c>
      <c r="B112" s="238" t="str">
        <f>VLOOKUP(A112,'FE - Flux 2 - UBL'!A112:D792,4,FALSE)</f>
        <v> 0..1</v>
      </c>
      <c r="C112" s="44"/>
      <c r="D112" s="34"/>
      <c r="E112" s="285" t="s">
        <v>604</v>
      </c>
      <c r="F112" s="287"/>
      <c r="G112" s="314" t="s">
        <v>1878</v>
      </c>
      <c r="H112" s="315"/>
      <c r="I112" s="93" t="str">
        <f>IF(VLOOKUP($A112,'FE - Flux 2 - UBL'!$A112:$R987,11,FALSE)=0,"",VLOOKUP($A112,'FE - Flux 2 - UBL'!$A112:$R987,11,FALSE))</f>
        <v> TEXT</v>
      </c>
      <c r="J112" s="93">
        <f>IF(VLOOKUP($A112,'FE - Flux 2 - UBL'!$A112:$R987,12,FALSE)=0,"",VLOOKUP($A112,'FE - Flux 2 - UBL'!$A112:$R987,12,FALSE))</f>
        <v>255</v>
      </c>
      <c r="K112" s="91" t="str">
        <f>IF(VLOOKUP($A112,'FE - Flux 2 - UBL'!$A112:$R987,13,FALSE)=0,"",VLOOKUP($A112,'FE - Flux 2 - UBL'!$A112:$R987,13,FALSE))</f>
        <v/>
      </c>
      <c r="L112" s="159" t="str">
        <f>IF(VLOOKUP($A112,'FE - Flux 2 - UBL'!$A112:$R987,14,FALSE)=0,"",VLOOKUP($A112,'FE - Flux 2 - UBL'!$A112:$R987,14,FALSE))</f>
        <v/>
      </c>
      <c r="M112" s="95" t="str">
        <f>IF(VLOOKUP($A112,'FE - Flux 2 - UBL'!$A112:$R987,15,FALSE)=0,"",VLOOKUP($A112,'FE - Flux 2 - UBL'!$A112:$R987,15,FALSE))</f>
        <v> Subdivision of a country.</v>
      </c>
      <c r="N112" s="95" t="str">
        <f>IF(VLOOKUP($A112,'FE - Flux 2 - UBL'!$A112:$R987,16,FALSE)=0,"",VLOOKUP($A112,'FE - Flux 2 - UBL'!$A112:$R987,16,FALSE))</f>
        <v> Example: region, county, state, province, etc.</v>
      </c>
      <c r="O112" s="91" t="str">
        <f>IF(VLOOKUP($A112,'FE - Flux 2 - UBL'!$A112:$R987,17,FALSE)=0,"",VLOOKUP($A112,'FE - Flux 2 - UBL'!$A112:$R987,17,FALSE))</f>
        <v/>
      </c>
      <c r="P112" s="91" t="str">
        <f>IF(VLOOKUP($A112,'FE - Flux 2 - UBL'!$A112:$R987,18,FALSE)=0,"",VLOOKUP($A112,'FE - Flux 2 - UBL'!$A112:$R987,18,FALSE))</f>
        <v/>
      </c>
      <c r="Q112" s="91" t="str">
        <f>IF(VLOOKUP($A112,'FE - Flux 2 - UBL'!$A112:$S987,19,FALSE)=0,"",VLOOKUP($A112,'FE - Flux 2 - UBL'!$A112:$S987,19,FALSE))</f>
        <v/>
      </c>
      <c r="R112" s="91" t="s">
        <v>2174</v>
      </c>
      <c r="S112" s="95" t="str">
        <f>IF(VLOOKUP($A112,'FE - Flux 2 - CII'!$A112:$R552,17,FALSE)=0,"",VLOOKUP($A112,'FE - Flux 2 - CII'!$A112:$R552,18,FALSE))</f>
        <v/>
      </c>
    </row>
    <row r="113" spans="1:19" ht="56">
      <c r="A113" s="109" t="s">
        <v>606</v>
      </c>
      <c r="B113" s="238" t="str">
        <f>VLOOKUP(A113,'FE - Flux 2 - UBL'!A113:D793,4,FALSE)</f>
        <v> 0..1</v>
      </c>
      <c r="C113" s="44"/>
      <c r="D113" s="37"/>
      <c r="E113" s="285" t="s">
        <v>607</v>
      </c>
      <c r="F113" s="287"/>
      <c r="G113" s="314" t="s">
        <v>1879</v>
      </c>
      <c r="H113" s="315"/>
      <c r="I113" s="93" t="str">
        <f>IF(VLOOKUP($A113,'FE - Flux 2 - UBL'!$A113:$R988,11,FALSE)=0,"",VLOOKUP($A113,'FE - Flux 2 - UBL'!$A113:$R988,11,FALSE))</f>
        <v> CODED</v>
      </c>
      <c r="J113" s="93">
        <f>IF(VLOOKUP($A113,'FE - Flux 2 - UBL'!$A113:$R988,12,FALSE)=0,"",VLOOKUP($A113,'FE - Flux 2 - UBL'!$A113:$R988,12,FALSE))</f>
        <v>2</v>
      </c>
      <c r="K113" s="91" t="str">
        <f>IF(VLOOKUP($A113,'FE - Flux 2 - UBL'!$A113:$R988,13,FALSE)=0,"",VLOOKUP($A113,'FE - Flux 2 - UBL'!$A113:$R988,13,FALSE))</f>
        <v>ISO 3166</v>
      </c>
      <c r="L113" s="159" t="str">
        <f>IF(VLOOKUP($A113,'FE - Flux 2 - UBL'!$A113:$R988,14,FALSE)=0,"",VLOOKUP($A113,'FE - Flux 2 - UBL'!$A113:$R988,14,FALSE))</f>
        <v/>
      </c>
      <c r="M113" s="95" t="str">
        <f>IF(VLOOKUP($A113,'FE - Flux 2 - UBL'!$A113:$R988,15,FALSE)=0,"",VLOOKUP($A113,'FE - Flux 2 - UBL'!$A113:$R988,15,FALSE))</f>
        <v> Country identification code.</v>
      </c>
      <c r="N113" s="95" t="str">
        <f>IF(VLOOKUP($A113,'FE - Flux 2 - UBL'!$A113:$R988,16,FALSE)=0,"",VLOOKUP($A113,'FE - Flux 2 - UBL'!$A113:$R988,16,FALSE))</f>
        <v> Valid country lists are registered with the Maintenance Agency for ISO 3166-1 “Codes for the representation of country names and their subdivisions”. It is recommended to use alpha-2 representation.</v>
      </c>
      <c r="O113" s="91" t="str">
        <f>IF(VLOOKUP($A113,'FE - Flux 2 - UBL'!$A113:$R988,17,FALSE)=0,"",VLOOKUP($A113,'FE - Flux 2 - UBL'!$A113:$R988,17,FALSE))</f>
        <v> G2.01</v>
      </c>
      <c r="P113" s="91" t="str">
        <f>IF(VLOOKUP($A113,'FE - Flux 2 - UBL'!$A113:$R988,18,FALSE)=0,"",VLOOKUP($A113,'FE - Flux 2 - UBL'!$A113:$R988,18,FALSE))</f>
        <v/>
      </c>
      <c r="Q113" s="91" t="str">
        <f>IF(VLOOKUP($A113,'FE - Flux 2 - UBL'!$A113:$S988,19,FALSE)=0,"",VLOOKUP($A113,'FE - Flux 2 - UBL'!$A113:$S988,19,FALSE))</f>
        <v/>
      </c>
      <c r="R113" s="91" t="s">
        <v>2174</v>
      </c>
      <c r="S113" s="95" t="str">
        <f>IF(VLOOKUP($A113,'FE - Flux 2 - CII'!$A113:$R553,17,FALSE)=0,"",VLOOKUP($A113,'FE - Flux 2 - CII'!$A113:$R553,18,FALSE))</f>
        <v/>
      </c>
    </row>
    <row r="114" spans="1:19" ht="28">
      <c r="A114" s="97" t="s">
        <v>610</v>
      </c>
      <c r="B114" s="238" t="str">
        <f>VLOOKUP(A114,'FE - Flux 2 - UBL'!A114:D794,4,FALSE)</f>
        <v> 0..1</v>
      </c>
      <c r="C114" s="44"/>
      <c r="D114" s="137" t="s">
        <v>1880</v>
      </c>
      <c r="E114" s="137"/>
      <c r="F114" s="137"/>
      <c r="G114" s="314" t="s">
        <v>1881</v>
      </c>
      <c r="H114" s="315"/>
      <c r="I114" s="93" t="str">
        <f>IF(VLOOKUP($A114,'FE - Flux 2 - UBL'!$A114:$R989,11,FALSE)=0,"",VLOOKUP($A114,'FE - Flux 2 - UBL'!$A114:$R989,11,FALSE))</f>
        <v/>
      </c>
      <c r="J114" s="93" t="str">
        <f>IF(VLOOKUP($A114,'FE - Flux 2 - UBL'!$A114:$R989,12,FALSE)=0,"",VLOOKUP($A114,'FE - Flux 2 - UBL'!$A114:$R989,12,FALSE))</f>
        <v/>
      </c>
      <c r="K114" s="91" t="str">
        <f>IF(VLOOKUP($A114,'FE - Flux 2 - UBL'!$A114:$R989,13,FALSE)=0,"",VLOOKUP($A114,'FE - Flux 2 - UBL'!$A114:$R989,13,FALSE))</f>
        <v/>
      </c>
      <c r="L114" s="159" t="str">
        <f>IF(VLOOKUP($A114,'FE - Flux 2 - UBL'!$A114:$R989,14,FALSE)=0,"",VLOOKUP($A114,'FE - Flux 2 - UBL'!$A114:$R989,14,FALSE))</f>
        <v/>
      </c>
      <c r="M114" s="95" t="str">
        <f>IF(VLOOKUP($A114,'FE - Flux 2 - UBL'!$A114:$R989,15,FALSE)=0,"",VLOOKUP($A114,'FE - Flux 2 - UBL'!$A114:$R989,15,FALSE))</f>
        <v/>
      </c>
      <c r="N114" s="95" t="str">
        <f>IF(VLOOKUP($A114,'FE - Flux 2 - UBL'!$A114:$R989,16,FALSE)=0,"",VLOOKUP($A114,'FE - Flux 2 - UBL'!$A114:$R989,16,FALSE))</f>
        <v/>
      </c>
      <c r="O114" s="91" t="str">
        <f>IF(VLOOKUP($A114,'FE - Flux 2 - UBL'!$A114:$R989,17,FALSE)=0,"",VLOOKUP($A114,'FE - Flux 2 - UBL'!$A114:$R989,17,FALSE))</f>
        <v/>
      </c>
      <c r="P114" s="91" t="str">
        <f>IF(VLOOKUP($A114,'FE - Flux 2 - UBL'!$A114:$R989,18,FALSE)=0,"",VLOOKUP($A114,'FE - Flux 2 - UBL'!$A114:$R989,18,FALSE))</f>
        <v/>
      </c>
      <c r="Q114" s="91" t="str">
        <f>IF(VLOOKUP($A114,'FE - Flux 2 - UBL'!$A114:$S989,19,FALSE)=0,"",VLOOKUP($A114,'FE - Flux 2 - UBL'!$A114:$S989,19,FALSE))</f>
        <v/>
      </c>
      <c r="R114" s="91" t="s">
        <v>2174</v>
      </c>
      <c r="S114" s="95" t="str">
        <f>IF(VLOOKUP($A114,'FE - Flux 2 - CII'!$A114:$R554,17,FALSE)=0,"",VLOOKUP($A114,'FE - Flux 2 - CII'!$A114:$R554,18,FALSE))</f>
        <v/>
      </c>
    </row>
    <row r="115" spans="1:19" ht="28">
      <c r="A115" s="109" t="s">
        <v>613</v>
      </c>
      <c r="B115" s="238" t="str">
        <f>VLOOKUP(A115,'FE - Flux 2 - UBL'!A115:D795,4,FALSE)</f>
        <v> 0..1</v>
      </c>
      <c r="C115" s="44"/>
      <c r="D115" s="214"/>
      <c r="E115" s="285" t="s">
        <v>614</v>
      </c>
      <c r="F115" s="287"/>
      <c r="G115" s="314" t="s">
        <v>1882</v>
      </c>
      <c r="H115" s="315"/>
      <c r="I115" s="93" t="str">
        <f>IF(VLOOKUP($A115,'FE - Flux 2 - UBL'!$A115:$R990,11,FALSE)=0,"",VLOOKUP($A115,'FE - Flux 2 - UBL'!$A115:$R990,11,FALSE))</f>
        <v> TEXT</v>
      </c>
      <c r="J115" s="93">
        <f>IF(VLOOKUP($A115,'FE - Flux 2 - UBL'!$A115:$R990,12,FALSE)=0,"",VLOOKUP($A115,'FE - Flux 2 - UBL'!$A115:$R990,12,FALSE))</f>
        <v>100</v>
      </c>
      <c r="K115" s="91" t="str">
        <f>IF(VLOOKUP($A115,'FE - Flux 2 - UBL'!$A115:$R990,13,FALSE)=0,"",VLOOKUP($A115,'FE - Flux 2 - UBL'!$A115:$R990,13,FALSE))</f>
        <v/>
      </c>
      <c r="L115" s="159" t="str">
        <f>IF(VLOOKUP($A115,'FE - Flux 2 - UBL'!$A115:$R990,14,FALSE)=0,"",VLOOKUP($A115,'FE - Flux 2 - UBL'!$A115:$R990,14,FALSE))</f>
        <v/>
      </c>
      <c r="M115" s="95" t="str">
        <f>IF(VLOOKUP($A115,'FE - Flux 2 - UBL'!$A115:$R990,15,FALSE)=0,"",VLOOKUP($A115,'FE - Flux 2 - UBL'!$A115:$R990,15,FALSE))</f>
        <v> Point of contact corresponding to a legal entity or legal entity.</v>
      </c>
      <c r="N115" s="95" t="str">
        <f>IF(VLOOKUP($A115,'FE - Flux 2 - UBL'!$A115:$R990,16,FALSE)=0,"",VLOOKUP($A115,'FE - Flux 2 - UBL'!$A115:$R990,16,FALSE))</f>
        <v> Example: name of a person, or identification of a contact, department or office</v>
      </c>
      <c r="O115" s="91" t="str">
        <f>IF(VLOOKUP($A115,'FE - Flux 2 - UBL'!$A115:$R990,17,FALSE)=0,"",VLOOKUP($A115,'FE - Flux 2 - UBL'!$A115:$R990,17,FALSE))</f>
        <v/>
      </c>
      <c r="P115" s="91" t="str">
        <f>IF(VLOOKUP($A115,'FE - Flux 2 - UBL'!$A115:$R990,18,FALSE)=0,"",VLOOKUP($A115,'FE - Flux 2 - UBL'!$A115:$R990,18,FALSE))</f>
        <v/>
      </c>
      <c r="Q115" s="91" t="str">
        <f>IF(VLOOKUP($A115,'FE - Flux 2 - UBL'!$A115:$S990,19,FALSE)=0,"",VLOOKUP($A115,'FE - Flux 2 - UBL'!$A115:$S990,19,FALSE))</f>
        <v/>
      </c>
      <c r="R115" s="91" t="s">
        <v>2174</v>
      </c>
      <c r="S115" s="95" t="str">
        <f>IF(VLOOKUP($A115,'FE - Flux 2 - CII'!$A115:$R555,17,FALSE)=0,"",VLOOKUP($A115,'FE - Flux 2 - CII'!$A115:$R555,18,FALSE))</f>
        <v/>
      </c>
    </row>
    <row r="116" spans="1:19" ht="28">
      <c r="A116" s="109" t="s">
        <v>616</v>
      </c>
      <c r="B116" s="238" t="str">
        <f>VLOOKUP(A116,'FE - Flux 2 - UBL'!A116:D796,4,FALSE)</f>
        <v> 0..1</v>
      </c>
      <c r="C116" s="44"/>
      <c r="D116" s="34"/>
      <c r="E116" s="285" t="s">
        <v>617</v>
      </c>
      <c r="F116" s="287"/>
      <c r="G116" s="314" t="s">
        <v>1883</v>
      </c>
      <c r="H116" s="315"/>
      <c r="I116" s="93" t="str">
        <f>IF(VLOOKUP($A116,'FE - Flux 2 - UBL'!$A116:$R991,11,FALSE)=0,"",VLOOKUP($A116,'FE - Flux 2 - UBL'!$A116:$R991,11,FALSE))</f>
        <v> TEXT</v>
      </c>
      <c r="J116" s="93">
        <f>IF(VLOOKUP($A116,'FE - Flux 2 - UBL'!$A116:$R991,12,FALSE)=0,"",VLOOKUP($A116,'FE - Flux 2 - UBL'!$A116:$R991,12,FALSE))</f>
        <v>15</v>
      </c>
      <c r="K116" s="91" t="str">
        <f>IF(VLOOKUP($A116,'FE - Flux 2 - UBL'!$A116:$R991,13,FALSE)=0,"",VLOOKUP($A116,'FE - Flux 2 - UBL'!$A116:$R991,13,FALSE))</f>
        <v/>
      </c>
      <c r="L116" s="159" t="str">
        <f>IF(VLOOKUP($A116,'FE - Flux 2 - UBL'!$A116:$R991,14,FALSE)=0,"",VLOOKUP($A116,'FE - Flux 2 - UBL'!$A116:$R991,14,FALSE))</f>
        <v/>
      </c>
      <c r="M116" s="95" t="str">
        <f>IF(VLOOKUP($A116,'FE - Flux 2 - UBL'!$A116:$R991,15,FALSE)=0,"",VLOOKUP($A116,'FE - Flux 2 - UBL'!$A116:$R991,15,FALSE))</f>
        <v> Contact point telephone number.</v>
      </c>
      <c r="N116" s="95" t="str">
        <f>IF(VLOOKUP($A116,'FE - Flux 2 - UBL'!$A116:$R991,16,FALSE)=0,"",VLOOKUP($A116,'FE - Flux 2 - UBL'!$A116:$R991,16,FALSE))</f>
        <v/>
      </c>
      <c r="O116" s="91" t="str">
        <f>IF(VLOOKUP($A116,'FE - Flux 2 - UBL'!$A116:$R991,17,FALSE)=0,"",VLOOKUP($A116,'FE - Flux 2 - UBL'!$A116:$R991,17,FALSE))</f>
        <v/>
      </c>
      <c r="P116" s="91" t="str">
        <f>IF(VLOOKUP($A116,'FE - Flux 2 - UBL'!$A116:$R991,18,FALSE)=0,"",VLOOKUP($A116,'FE - Flux 2 - UBL'!$A116:$R991,18,FALSE))</f>
        <v/>
      </c>
      <c r="Q116" s="91" t="str">
        <f>IF(VLOOKUP($A116,'FE - Flux 2 - UBL'!$A116:$S991,19,FALSE)=0,"",VLOOKUP($A116,'FE - Flux 2 - UBL'!$A116:$S991,19,FALSE))</f>
        <v/>
      </c>
      <c r="R116" s="91" t="s">
        <v>2174</v>
      </c>
      <c r="S116" s="95" t="str">
        <f>IF(VLOOKUP($A116,'FE - Flux 2 - CII'!$A116:$R556,17,FALSE)=0,"",VLOOKUP($A116,'FE - Flux 2 - CII'!$A116:$R556,18,FALSE))</f>
        <v/>
      </c>
    </row>
    <row r="117" spans="1:19" ht="28">
      <c r="A117" s="109" t="s">
        <v>619</v>
      </c>
      <c r="B117" s="238" t="str">
        <f>VLOOKUP(A117,'FE - Flux 2 - UBL'!A117:D797,4,FALSE)</f>
        <v> 0..1</v>
      </c>
      <c r="C117" s="44"/>
      <c r="D117" s="37"/>
      <c r="E117" s="285" t="s">
        <v>620</v>
      </c>
      <c r="F117" s="287"/>
      <c r="G117" s="314" t="s">
        <v>1884</v>
      </c>
      <c r="H117" s="315"/>
      <c r="I117" s="93" t="str">
        <f>IF(VLOOKUP($A117,'FE - Flux 2 - UBL'!$A117:$R992,11,FALSE)=0,"",VLOOKUP($A117,'FE - Flux 2 - UBL'!$A117:$R992,11,FALSE))</f>
        <v> TEXT</v>
      </c>
      <c r="J117" s="93">
        <f>IF(VLOOKUP($A117,'FE - Flux 2 - UBL'!$A117:$R992,12,FALSE)=0,"",VLOOKUP($A117,'FE - Flux 2 - UBL'!$A117:$R992,12,FALSE))</f>
        <v>50</v>
      </c>
      <c r="K117" s="91" t="str">
        <f>IF(VLOOKUP($A117,'FE - Flux 2 - UBL'!$A117:$R992,13,FALSE)=0,"",VLOOKUP($A117,'FE - Flux 2 - UBL'!$A117:$R992,13,FALSE))</f>
        <v/>
      </c>
      <c r="L117" s="159" t="str">
        <f>IF(VLOOKUP($A117,'FE - Flux 2 - UBL'!$A117:$R992,14,FALSE)=0,"",VLOOKUP($A117,'FE - Flux 2 - UBL'!$A117:$R992,14,FALSE))</f>
        <v/>
      </c>
      <c r="M117" s="95" t="str">
        <f>IF(VLOOKUP($A117,'FE - Flux 2 - UBL'!$A117:$R992,15,FALSE)=0,"",VLOOKUP($A117,'FE - Flux 2 - UBL'!$A117:$R992,15,FALSE))</f>
        <v> Contact point email address.</v>
      </c>
      <c r="N117" s="95" t="str">
        <f>IF(VLOOKUP($A117,'FE - Flux 2 - UBL'!$A117:$R992,16,FALSE)=0,"",VLOOKUP($A117,'FE - Flux 2 - UBL'!$A117:$R992,16,FALSE))</f>
        <v/>
      </c>
      <c r="O117" s="91" t="str">
        <f>IF(VLOOKUP($A117,'FE - Flux 2 - UBL'!$A117:$R992,17,FALSE)=0,"",VLOOKUP($A117,'FE - Flux 2 - UBL'!$A117:$R992,17,FALSE))</f>
        <v/>
      </c>
      <c r="P117" s="91" t="str">
        <f>IF(VLOOKUP($A117,'FE - Flux 2 - UBL'!$A117:$R992,18,FALSE)=0,"",VLOOKUP($A117,'FE - Flux 2 - UBL'!$A117:$R992,18,FALSE))</f>
        <v/>
      </c>
      <c r="Q117" s="91" t="str">
        <f>IF(VLOOKUP($A117,'FE - Flux 2 - UBL'!$A117:$S992,19,FALSE)=0,"",VLOOKUP($A117,'FE - Flux 2 - UBL'!$A117:$S992,19,FALSE))</f>
        <v/>
      </c>
      <c r="R117" s="91" t="s">
        <v>2174</v>
      </c>
      <c r="S117" s="95" t="str">
        <f>IF(VLOOKUP($A117,'FE - Flux 2 - CII'!$A117:$R557,17,FALSE)=0,"",VLOOKUP($A117,'FE - Flux 2 - CII'!$A117:$R557,18,FALSE))</f>
        <v/>
      </c>
    </row>
    <row r="118" spans="1:19" ht="28">
      <c r="A118" s="89" t="s">
        <v>622</v>
      </c>
      <c r="B118" s="238" t="str">
        <f>VLOOKUP(A118,'FE - Flux 2 - UBL'!A118:D798,4,FALSE)</f>
        <v> 0..1</v>
      </c>
      <c r="C118" s="219" t="s">
        <v>623</v>
      </c>
      <c r="D118" s="204"/>
      <c r="E118" s="23"/>
      <c r="F118" s="23"/>
      <c r="G118" s="291" t="s">
        <v>1885</v>
      </c>
      <c r="H118" s="292"/>
      <c r="I118" s="93" t="str">
        <f>IF(VLOOKUP($A118,'FE - Flux 2 - UBL'!$A118:$R993,11,FALSE)=0,"",VLOOKUP($A118,'FE - Flux 2 - UBL'!$A118:$R993,11,FALSE))</f>
        <v/>
      </c>
      <c r="J118" s="93" t="str">
        <f>IF(VLOOKUP($A118,'FE - Flux 2 - UBL'!$A118:$R993,12,FALSE)=0,"",VLOOKUP($A118,'FE - Flux 2 - UBL'!$A118:$R993,12,FALSE))</f>
        <v/>
      </c>
      <c r="K118" s="91" t="str">
        <f>IF(VLOOKUP($A118,'FE - Flux 2 - UBL'!$A118:$R993,13,FALSE)=0,"",VLOOKUP($A118,'FE - Flux 2 - UBL'!$A118:$R993,13,FALSE))</f>
        <v/>
      </c>
      <c r="L118" s="159" t="str">
        <f>IF(VLOOKUP($A118,'FE - Flux 2 - UBL'!$A118:$R993,14,FALSE)=0,"",VLOOKUP($A118,'FE - Flux 2 - UBL'!$A118:$R993,14,FALSE))</f>
        <v/>
      </c>
      <c r="M118" s="95" t="str">
        <f>IF(VLOOKUP($A118,'FE - Flux 2 - UBL'!$A118:$R993,15,FALSE)=0,"",VLOOKUP($A118,'FE - Flux 2 - UBL'!$A118:$R993,15,FALSE))</f>
        <v>Group of business terms providing information on the Beneficiary, i.e. the actor who receives the payment</v>
      </c>
      <c r="N118" s="95" t="str">
        <f>IF(VLOOKUP($A118,'FE - Flux 2 - UBL'!$A118:$R993,16,FALSE)=0,"",VLOOKUP($A118,'FE - Flux 2 - UBL'!$A118:$R993,16,FALSE))</f>
        <v> The role of beneficiary may be fulfilled by a party other than the seller, e.g. a factoring service.</v>
      </c>
      <c r="O118" s="91" t="str">
        <f>IF(VLOOKUP($A118,'FE - Flux 2 - UBL'!$A118:$R993,17,FALSE)=0,"",VLOOKUP($A118,'FE - Flux 2 - UBL'!$A118:$R993,17,FALSE))</f>
        <v/>
      </c>
      <c r="P118" s="91" t="str">
        <f>IF(VLOOKUP($A118,'FE - Flux 2 - UBL'!$A118:$R993,18,FALSE)=0,"",VLOOKUP($A118,'FE - Flux 2 - UBL'!$A118:$R993,18,FALSE))</f>
        <v/>
      </c>
      <c r="Q118" s="91" t="str">
        <f>IF(VLOOKUP($A118,'FE - Flux 2 - UBL'!$A118:$S993,19,FALSE)=0,"",VLOOKUP($A118,'FE - Flux 2 - UBL'!$A118:$S993,19,FALSE))</f>
        <v/>
      </c>
      <c r="R118" s="91" t="s">
        <v>2173</v>
      </c>
      <c r="S118" s="95" t="str">
        <f>IF(VLOOKUP($A118,'FE - Flux 2 - CII'!$A118:$R558,17,FALSE)=0,"",VLOOKUP($A118,'FE - Flux 2 - CII'!$A118:$R558,18,FALSE))</f>
        <v/>
      </c>
    </row>
    <row r="119" spans="1:19" ht="42">
      <c r="A119" s="97" t="s">
        <v>627</v>
      </c>
      <c r="B119" s="238" t="str">
        <f>VLOOKUP(A119,'FE - Flux 2 - UBL'!A119:D799,4,FALSE)</f>
        <v> 1..1</v>
      </c>
      <c r="C119" s="44"/>
      <c r="D119" s="98" t="s">
        <v>628</v>
      </c>
      <c r="E119" s="205"/>
      <c r="F119" s="205"/>
      <c r="G119" s="291" t="s">
        <v>1886</v>
      </c>
      <c r="H119" s="292"/>
      <c r="I119" s="93" t="str">
        <f>IF(VLOOKUP($A119,'FE - Flux 2 - UBL'!$A119:$R994,11,FALSE)=0,"",VLOOKUP($A119,'FE - Flux 2 - UBL'!$A119:$R994,11,FALSE))</f>
        <v> TEXT</v>
      </c>
      <c r="J119" s="93">
        <f>IF(VLOOKUP($A119,'FE - Flux 2 - UBL'!$A119:$R994,12,FALSE)=0,"",VLOOKUP($A119,'FE - Flux 2 - UBL'!$A119:$R994,12,FALSE))</f>
        <v>100</v>
      </c>
      <c r="K119" s="91" t="str">
        <f>IF(VLOOKUP($A119,'FE - Flux 2 - UBL'!$A119:$R994,13,FALSE)=0,"",VLOOKUP($A119,'FE - Flux 2 - UBL'!$A119:$R994,13,FALSE))</f>
        <v/>
      </c>
      <c r="L119" s="159" t="str">
        <f>IF(VLOOKUP($A119,'FE - Flux 2 - UBL'!$A119:$R994,14,FALSE)=0,"",VLOOKUP($A119,'FE - Flux 2 - UBL'!$A119:$R994,14,FALSE))</f>
        <v/>
      </c>
      <c r="M119" s="95" t="str">
        <f>IF(VLOOKUP($A119,'FE - Flux 2 - UBL'!$A119:$R994,15,FALSE)=0,"",VLOOKUP($A119,'FE - Flux 2 - UBL'!$A119:$R994,15,FALSE))</f>
        <v> Name of Beneficiary.</v>
      </c>
      <c r="N119" s="95" t="str">
        <f>IF(VLOOKUP($A119,'FE - Flux 2 - UBL'!$A119:$R994,16,FALSE)=0,"",VLOOKUP($A119,'FE - Flux 2 - UBL'!$A119:$R994,16,FALSE))</f>
        <v> Must be used when the Beneficiary is different from the Seller. The name of the beneficiary may, however, be identical to the name of the seller.</v>
      </c>
      <c r="O119" s="91" t="str">
        <f>IF(VLOOKUP($A119,'FE - Flux 2 - UBL'!$A119:$R994,17,FALSE)=0,"",VLOOKUP($A119,'FE - Flux 2 - UBL'!$A119:$R994,17,FALSE))</f>
        <v/>
      </c>
      <c r="P119" s="91" t="str">
        <f>IF(VLOOKUP($A119,'FE - Flux 2 - UBL'!$A119:$R994,18,FALSE)=0,"",VLOOKUP($A119,'FE - Flux 2 - UBL'!$A119:$R994,18,FALSE))</f>
        <v/>
      </c>
      <c r="Q119" s="91" t="str">
        <f>IF(VLOOKUP($A119,'FE - Flux 2 - UBL'!$A119:$S994,19,FALSE)=0,"",VLOOKUP($A119,'FE - Flux 2 - UBL'!$A119:$S994,19,FALSE))</f>
        <v> BR-17</v>
      </c>
      <c r="R119" s="91" t="s">
        <v>2173</v>
      </c>
      <c r="S119" s="95" t="str">
        <f>IF(VLOOKUP($A119,'FE - Flux 2 - CII'!$A119:$R559,17,FALSE)=0,"",VLOOKUP($A119,'FE - Flux 2 - CII'!$A119:$R559,18,FALSE))</f>
        <v/>
      </c>
    </row>
    <row r="120" spans="1:19" ht="28">
      <c r="A120" s="97" t="s">
        <v>633</v>
      </c>
      <c r="B120" s="238" t="str">
        <f>VLOOKUP(A120,'FE - Flux 2 - UBL'!A120:D800,4,FALSE)</f>
        <v> 0..1</v>
      </c>
      <c r="C120" s="44"/>
      <c r="D120" s="98" t="s">
        <v>634</v>
      </c>
      <c r="E120" s="205"/>
      <c r="F120" s="205"/>
      <c r="G120" s="291" t="s">
        <v>1887</v>
      </c>
      <c r="H120" s="292"/>
      <c r="I120" s="93" t="str">
        <f>IF(VLOOKUP($A120,'FE - Flux 2 - UBL'!$A120:$R995,11,FALSE)=0,"",VLOOKUP($A120,'FE - Flux 2 - UBL'!$A120:$R995,11,FALSE))</f>
        <v> CODED</v>
      </c>
      <c r="J120" s="93">
        <f>IF(VLOOKUP($A120,'FE - Flux 2 - UBL'!$A120:$R995,12,FALSE)=0,"",VLOOKUP($A120,'FE - Flux 2 - UBL'!$A120:$R995,12,FALSE))</f>
        <v>3</v>
      </c>
      <c r="K120" s="91" t="str">
        <f>IF(VLOOKUP($A120,'FE - Flux 2 - UBL'!$A120:$R995,13,FALSE)=0,"",VLOOKUP($A120,'FE - Flux 2 - UBL'!$A120:$R995,13,FALSE))</f>
        <v xml:space="preserve"> UNCL 3035</v>
      </c>
      <c r="L120" s="159" t="str">
        <f>IF(VLOOKUP($A120,'FE - Flux 2 - UBL'!$A120:$R995,14,FALSE)=0,"",VLOOKUP($A120,'FE - Flux 2 - UBL'!$A120:$R995,14,FALSE))</f>
        <v/>
      </c>
      <c r="M120" s="95" t="str">
        <f>IF(VLOOKUP($A120,'FE - Flux 2 - UBL'!$A120:$R995,15,FALSE)=0,"",VLOOKUP($A120,'FE - Flux 2 - UBL'!$A120:$R995,15,FALSE))</f>
        <v/>
      </c>
      <c r="N120" s="95" t="str">
        <f>IF(VLOOKUP($A120,'FE - Flux 2 - UBL'!$A120:$R995,16,FALSE)=0,"",VLOOKUP($A120,'FE - Flux 2 - UBL'!$A120:$R995,16,FALSE))</f>
        <v/>
      </c>
      <c r="O120" s="91" t="str">
        <f>IF(VLOOKUP($A120,'FE - Flux 2 - UBL'!$A120:$R995,17,FALSE)=0,"",VLOOKUP($A120,'FE - Flux 2 - UBL'!$A120:$R995,17,FALSE))</f>
        <v/>
      </c>
      <c r="P120" s="91" t="str">
        <f>IF(VLOOKUP($A120,'FE - Flux 2 - UBL'!$A120:$R995,18,FALSE)=0,"",VLOOKUP($A120,'FE - Flux 2 - UBL'!$A120:$R995,18,FALSE))</f>
        <v/>
      </c>
      <c r="Q120" s="91" t="str">
        <f>IF(VLOOKUP($A120,'FE - Flux 2 - UBL'!$A120:$S995,19,FALSE)=0,"",VLOOKUP($A120,'FE - Flux 2 - UBL'!$A120:$S995,19,FALSE))</f>
        <v/>
      </c>
      <c r="R120" s="91" t="s">
        <v>2174</v>
      </c>
      <c r="S120" s="95" t="str">
        <f>IF(VLOOKUP($A120,'FE - Flux 2 - CII'!$A120:$R560,17,FALSE)=0,"",VLOOKUP($A120,'FE - Flux 2 - CII'!$A120:$R560,18,FALSE))</f>
        <v/>
      </c>
    </row>
    <row r="121" spans="1:19" ht="56">
      <c r="A121" s="97" t="s">
        <v>637</v>
      </c>
      <c r="B121" s="238" t="str">
        <f>VLOOKUP(A121,'FE - Flux 2 - UBL'!A121:D801,4,FALSE)</f>
        <v> 0..n</v>
      </c>
      <c r="C121" s="44"/>
      <c r="D121" s="214" t="s">
        <v>638</v>
      </c>
      <c r="E121" s="205"/>
      <c r="F121" s="205"/>
      <c r="G121" s="291" t="s">
        <v>2182</v>
      </c>
      <c r="H121" s="292"/>
      <c r="I121" s="93" t="str">
        <f>IF(VLOOKUP($A121,'FE - Flux 2 - UBL'!$A121:$R996,11,FALSE)=0,"",VLOOKUP($A121,'FE - Flux 2 - UBL'!$A121:$R996,11,FALSE))</f>
        <v> IDENTIFIER</v>
      </c>
      <c r="J121" s="93">
        <f>IF(VLOOKUP($A121,'FE - Flux 2 - UBL'!$A121:$R996,12,FALSE)=0,"",VLOOKUP($A121,'FE - Flux 2 - UBL'!$A121:$R996,12,FALSE))</f>
        <v>100</v>
      </c>
      <c r="K121" s="91" t="str">
        <f>IF(VLOOKUP($A121,'FE - Flux 2 - UBL'!$A121:$R996,13,FALSE)=0,"",VLOOKUP($A121,'FE - Flux 2 - UBL'!$A121:$R996,13,FALSE))</f>
        <v/>
      </c>
      <c r="L121" s="159" t="str">
        <f>IF(VLOOKUP($A121,'FE - Flux 2 - UBL'!$A121:$R996,14,FALSE)=0,"",VLOOKUP($A121,'FE - Flux 2 - UBL'!$A121:$R996,14,FALSE))</f>
        <v/>
      </c>
      <c r="M121" s="95" t="str">
        <f>IF(VLOOKUP($A121,'FE - Flux 2 - UBL'!$A121:$R996,15,FALSE)=0,"",VLOOKUP($A121,'FE - Flux 2 - UBL'!$A121:$R996,15,FALSE))</f>
        <v> Identification of the Beneficiary.</v>
      </c>
      <c r="N121" s="95" t="str">
        <f>IF(VLOOKUP($A121,'FE - Flux 2 - UBL'!$A121:$R996,16,FALSE)=0,"",VLOOKUP($A121,'FE - Flux 2 - UBL'!$A121:$R996,16,FALSE))</f>
        <v> If no schema is specified, it must be known to both buyer and seller, for example an identifier assigned by the buyer or seller previously exchanged: Name</v>
      </c>
      <c r="O121" s="91" t="str">
        <f>IF(VLOOKUP($A121,'FE - Flux 2 - UBL'!$A121:$R996,17,FALSE)=0,"",VLOOKUP($A121,'FE - Flux 2 - UBL'!$A121:$R996,17,FALSE))</f>
        <v> G2.07 G1.74 G1.08 G1.80</v>
      </c>
      <c r="P121" s="91" t="str">
        <f>IF(VLOOKUP($A121,'FE - Flux 2 - UBL'!$A121:$R996,18,FALSE)=0,"",VLOOKUP($A121,'FE - Flux 2 - UBL'!$A121:$R996,18,FALSE))</f>
        <v/>
      </c>
      <c r="Q121" s="91" t="str">
        <f>IF(VLOOKUP($A121,'FE - Flux 2 - UBL'!$A121:$S996,19,FALSE)=0,"",VLOOKUP($A121,'FE - Flux 2 - UBL'!$A121:$S996,19,FALSE))</f>
        <v/>
      </c>
      <c r="R121" s="91" t="s">
        <v>2173</v>
      </c>
      <c r="S121" s="95" t="str">
        <f>IF(VLOOKUP($A121,'FE - Flux 2 - CII'!$A121:$R561,17,FALSE)=0,"",VLOOKUP($A121,'FE - Flux 2 - CII'!$A121:$R561,18,FALSE))</f>
        <v/>
      </c>
    </row>
    <row r="122" spans="1:19" ht="28">
      <c r="A122" s="97" t="s">
        <v>643</v>
      </c>
      <c r="B122" s="238" t="str">
        <f>VLOOKUP(A122,'FE - Flux 2 - UBL'!A122:D802,4,FALSE)</f>
        <v> 1..1</v>
      </c>
      <c r="C122" s="44"/>
      <c r="D122" s="80"/>
      <c r="E122" s="287" t="s">
        <v>215</v>
      </c>
      <c r="F122" s="287"/>
      <c r="G122" s="291" t="s">
        <v>1889</v>
      </c>
      <c r="H122" s="292"/>
      <c r="I122" s="93" t="str">
        <f>IF(VLOOKUP($A122,'FE - Flux 2 - UBL'!$A122:$R997,11,FALSE)=0,"",VLOOKUP($A122,'FE - Flux 2 - UBL'!$A122:$R997,11,FALSE))</f>
        <v> IDENTIFIER</v>
      </c>
      <c r="J122" s="93">
        <f>IF(VLOOKUP($A122,'FE - Flux 2 - UBL'!$A122:$R997,12,FALSE)=0,"",VLOOKUP($A122,'FE - Flux 2 - UBL'!$A122:$R997,12,FALSE))</f>
        <v>4</v>
      </c>
      <c r="K122" s="91" t="str">
        <f>IF(VLOOKUP($A122,'FE - Flux 2 - UBL'!$A122:$R997,13,FALSE)=0,"",VLOOKUP($A122,'FE - Flux 2 - UBL'!$A122:$R997,13,FALSE))</f>
        <v> ISO6523 (ICD)</v>
      </c>
      <c r="L122" s="159" t="str">
        <f>IF(VLOOKUP($A122,'FE - Flux 2 - UBL'!$A122:$R997,14,FALSE)=0,"",VLOOKUP($A122,'FE - Flux 2 - UBL'!$A122:$R997,14,FALSE))</f>
        <v>Value = 0009 for a SIRET</v>
      </c>
      <c r="M122" s="95" t="str">
        <f>IF(VLOOKUP($A122,'FE - Flux 2 - UBL'!$A122:$R997,15,FALSE)=0,"",VLOOKUP($A122,'FE - Flux 2 - UBL'!$A122:$R997,15,FALSE))</f>
        <v> Beneficiary ID schema identifier</v>
      </c>
      <c r="N122" s="95" t="str">
        <f>IF(VLOOKUP($A122,'FE - Flux 2 - UBL'!$A122:$R997,16,FALSE)=0,"",VLOOKUP($A122,'FE - Flux 2 - UBL'!$A122:$R997,16,FALSE))</f>
        <v> If used, the schema identifier must be chosen from the list entries published by the ISO 6523 Maintenance Agency.</v>
      </c>
      <c r="O122" s="91" t="str">
        <f>IF(VLOOKUP($A122,'FE - Flux 2 - UBL'!$A122:$R997,17,FALSE)=0,"",VLOOKUP($A122,'FE - Flux 2 - UBL'!$A122:$R997,17,FALSE))</f>
        <v/>
      </c>
      <c r="P122" s="91" t="str">
        <f>IF(VLOOKUP($A122,'FE - Flux 2 - UBL'!$A122:$R997,18,FALSE)=0,"",VLOOKUP($A122,'FE - Flux 2 - UBL'!$A122:$R997,18,FALSE))</f>
        <v/>
      </c>
      <c r="Q122" s="91" t="str">
        <f>IF(VLOOKUP($A122,'FE - Flux 2 - UBL'!$A122:$S997,19,FALSE)=0,"",VLOOKUP($A122,'FE - Flux 2 - UBL'!$A122:$S997,19,FALSE))</f>
        <v/>
      </c>
      <c r="R122" s="91" t="s">
        <v>2173</v>
      </c>
      <c r="S122" s="95" t="str">
        <f>IF(VLOOKUP($A122,'FE - Flux 2 - CII'!$A122:$R562,17,FALSE)=0,"",VLOOKUP($A122,'FE - Flux 2 - CII'!$A122:$R562,18,FALSE))</f>
        <v/>
      </c>
    </row>
    <row r="123" spans="1:19" ht="42">
      <c r="A123" s="97" t="s">
        <v>646</v>
      </c>
      <c r="B123" s="238" t="str">
        <f>VLOOKUP(A123,'FE - Flux 2 - UBL'!A123:D803,4,FALSE)</f>
        <v> 0..1</v>
      </c>
      <c r="C123" s="44"/>
      <c r="D123" s="35" t="s">
        <v>647</v>
      </c>
      <c r="E123" s="205"/>
      <c r="F123" s="205"/>
      <c r="G123" s="291" t="s">
        <v>1890</v>
      </c>
      <c r="H123" s="292"/>
      <c r="I123" s="93" t="str">
        <f>IF(VLOOKUP($A123,'FE - Flux 2 - UBL'!$A123:$R998,11,FALSE)=0,"",VLOOKUP($A123,'FE - Flux 2 - UBL'!$A123:$R998,11,FALSE))</f>
        <v> IDENTIFIER</v>
      </c>
      <c r="J123" s="93">
        <f>IF(VLOOKUP($A123,'FE - Flux 2 - UBL'!$A123:$R998,12,FALSE)=0,"",VLOOKUP($A123,'FE - Flux 2 - UBL'!$A123:$R998,12,FALSE))</f>
        <v>9</v>
      </c>
      <c r="K123" s="91" t="str">
        <f>IF(VLOOKUP($A123,'FE - Flux 2 - UBL'!$A123:$R998,13,FALSE)=0,"",VLOOKUP($A123,'FE - Flux 2 - UBL'!$A123:$R998,13,FALSE))</f>
        <v/>
      </c>
      <c r="L123" s="159" t="str">
        <f>IF(VLOOKUP($A123,'FE - Flux 2 - UBL'!$A123:$R998,14,FALSE)=0,"",VLOOKUP($A123,'FE - Flux 2 - UBL'!$A123:$R998,14,FALSE))</f>
        <v/>
      </c>
      <c r="M123" s="95" t="str">
        <f>IF(VLOOKUP($A123,'FE - Flux 2 - UBL'!$A123:$R998,15,FALSE)=0,"",VLOOKUP($A123,'FE - Flux 2 - UBL'!$A123:$R998,15,FALSE))</f>
        <v> Identifier issued by an official registration body, which identifies the Beneficiary as a legal entity or legal entity.</v>
      </c>
      <c r="N123" s="95" t="str">
        <f>IF(VLOOKUP($A123,'FE - Flux 2 - UBL'!$A123:$R998,16,FALSE)=0,"",VLOOKUP($A123,'FE - Flux 2 - UBL'!$A123:$R998,16,FALSE))</f>
        <v> If no scheme is specified, it must be known to both buyer and seller, for example the identifier which is exclusively used in the applicable legal environment.</v>
      </c>
      <c r="O123" s="91" t="str">
        <f>IF(VLOOKUP($A123,'FE - Flux 2 - UBL'!$A123:$R998,17,FALSE)=0,"",VLOOKUP($A123,'FE - Flux 2 - UBL'!$A123:$R998,17,FALSE))</f>
        <v/>
      </c>
      <c r="P123" s="91" t="str">
        <f>IF(VLOOKUP($A123,'FE - Flux 2 - UBL'!$A123:$R998,18,FALSE)=0,"",VLOOKUP($A123,'FE - Flux 2 - UBL'!$A123:$R998,18,FALSE))</f>
        <v/>
      </c>
      <c r="Q123" s="91" t="str">
        <f>IF(VLOOKUP($A123,'FE - Flux 2 - UBL'!$A123:$S998,19,FALSE)=0,"",VLOOKUP($A123,'FE - Flux 2 - UBL'!$A123:$S998,19,FALSE))</f>
        <v/>
      </c>
      <c r="R123" s="91" t="s">
        <v>2173</v>
      </c>
      <c r="S123" s="95" t="str">
        <f>IF(VLOOKUP($A123,'FE - Flux 2 - CII'!$A123:$R563,17,FALSE)=0,"",VLOOKUP($A123,'FE - Flux 2 - CII'!$A123:$R563,18,FALSE))</f>
        <v/>
      </c>
    </row>
    <row r="124" spans="1:19" ht="28">
      <c r="A124" s="97" t="s">
        <v>651</v>
      </c>
      <c r="B124" s="238" t="str">
        <f>VLOOKUP(A124,'FE - Flux 2 - UBL'!A124:D804,4,FALSE)</f>
        <v> 1..1</v>
      </c>
      <c r="C124" s="44"/>
      <c r="D124" s="80"/>
      <c r="E124" s="287" t="s">
        <v>215</v>
      </c>
      <c r="F124" s="287"/>
      <c r="G124" s="291" t="s">
        <v>1891</v>
      </c>
      <c r="H124" s="292"/>
      <c r="I124" s="93" t="str">
        <f>IF(VLOOKUP($A124,'FE - Flux 2 - UBL'!$A124:$R999,11,FALSE)=0,"",VLOOKUP($A124,'FE - Flux 2 - UBL'!$A124:$R999,11,FALSE))</f>
        <v> IDENTIFIER</v>
      </c>
      <c r="J124" s="93">
        <f>IF(VLOOKUP($A124,'FE - Flux 2 - UBL'!$A124:$R999,12,FALSE)=0,"",VLOOKUP($A124,'FE - Flux 2 - UBL'!$A124:$R999,12,FALSE))</f>
        <v>4</v>
      </c>
      <c r="K124" s="91" t="str">
        <f>IF(VLOOKUP($A124,'FE - Flux 2 - UBL'!$A124:$R999,13,FALSE)=0,"",VLOOKUP($A124,'FE - Flux 2 - UBL'!$A124:$R999,13,FALSE))</f>
        <v> ISO6523 (ICD)</v>
      </c>
      <c r="L124" s="159" t="str">
        <f>IF(VLOOKUP($A124,'FE - Flux 2 - UBL'!$A124:$R999,14,FALSE)=0,"",VLOOKUP($A124,'FE - Flux 2 - UBL'!$A124:$R999,14,FALSE))</f>
        <v> Value = 0002 for a SIREN</v>
      </c>
      <c r="M124" s="95" t="str">
        <f>IF(VLOOKUP($A124,'FE - Flux 2 - UBL'!$A124:$R999,15,FALSE)=0,"",VLOOKUP($A124,'FE - Flux 2 - UBL'!$A124:$R999,15,FALSE))</f>
        <v> Beneficiary Legal Registration ID Schema Identifier</v>
      </c>
      <c r="N124" s="95" t="str">
        <f>IF(VLOOKUP($A124,'FE - Flux 2 - UBL'!$A124:$R999,16,FALSE)=0,"",VLOOKUP($A124,'FE - Flux 2 - UBL'!$A124:$R999,16,FALSE))</f>
        <v>If used, the schema identifier must be chosen from the list entries published by the ISO 6523 maintenance agency.</v>
      </c>
      <c r="O124" s="91" t="str">
        <f>IF(VLOOKUP($A124,'FE - Flux 2 - UBL'!$A124:$R999,17,FALSE)=0,"",VLOOKUP($A124,'FE - Flux 2 - UBL'!$A124:$R999,17,FALSE))</f>
        <v/>
      </c>
      <c r="P124" s="91" t="str">
        <f>IF(VLOOKUP($A124,'FE - Flux 2 - UBL'!$A124:$R999,18,FALSE)=0,"",VLOOKUP($A124,'FE - Flux 2 - UBL'!$A124:$R999,18,FALSE))</f>
        <v/>
      </c>
      <c r="Q124" s="91" t="str">
        <f>IF(VLOOKUP($A124,'FE - Flux 2 - UBL'!$A124:$S999,19,FALSE)=0,"",VLOOKUP($A124,'FE - Flux 2 - UBL'!$A124:$S999,19,FALSE))</f>
        <v/>
      </c>
      <c r="R124" s="91" t="s">
        <v>2173</v>
      </c>
      <c r="S124" s="95" t="str">
        <f>IF(VLOOKUP($A124,'FE - Flux 2 - CII'!$A124:$R564,17,FALSE)=0,"",VLOOKUP($A124,'FE - Flux 2 - CII'!$A124:$R564,18,FALSE))</f>
        <v/>
      </c>
    </row>
    <row r="125" spans="1:19" ht="28">
      <c r="A125" s="97" t="s">
        <v>654</v>
      </c>
      <c r="B125" s="238" t="str">
        <f>VLOOKUP(A125,'FE - Flux 2 - UBL'!A125:D805,4,FALSE)</f>
        <v> 0..1</v>
      </c>
      <c r="C125" s="44"/>
      <c r="D125" s="35" t="s">
        <v>655</v>
      </c>
      <c r="E125" s="35"/>
      <c r="F125" s="35"/>
      <c r="G125" s="291" t="s">
        <v>1893</v>
      </c>
      <c r="H125" s="292"/>
      <c r="I125" s="93" t="str">
        <f>IF(VLOOKUP($A125,'FE - Flux 2 - UBL'!$A125:$R1000,11,FALSE)=0,"",VLOOKUP($A125,'FE - Flux 2 - UBL'!$A125:$R1000,11,FALSE))</f>
        <v> IDENTIFIER</v>
      </c>
      <c r="J125" s="93">
        <f>IF(VLOOKUP($A125,'FE - Flux 2 - UBL'!$A125:$R1000,12,FALSE)=0,"",VLOOKUP($A125,'FE - Flux 2 - UBL'!$A125:$R1000,12,FALSE))</f>
        <v>15</v>
      </c>
      <c r="K125" s="91" t="str">
        <f>IF(VLOOKUP($A125,'FE - Flux 2 - UBL'!$A125:$R1000,13,FALSE)=0,"",VLOOKUP($A125,'FE - Flux 2 - UBL'!$A125:$R1000,13,FALSE))</f>
        <v> ISO 3166</v>
      </c>
      <c r="L125" s="159" t="str">
        <f>IF(VLOOKUP($A125,'FE - Flux 2 - UBL'!$A125:$R1000,14,FALSE)=0,"",VLOOKUP($A125,'FE - Flux 2 - UBL'!$A125:$R1000,14,FALSE))</f>
        <v/>
      </c>
      <c r="M125" s="95" t="str">
        <f>IF(VLOOKUP($A125,'FE - Flux 2 - UBL'!$A125:$R1000,15,FALSE)=0,"",VLOOKUP($A125,'FE - Flux 2 - UBL'!$A125:$R1000,15,FALSE))</f>
        <v/>
      </c>
      <c r="N125" s="95" t="str">
        <f>IF(VLOOKUP($A125,'FE - Flux 2 - UBL'!$A125:$R1000,16,FALSE)=0,"",VLOOKUP($A125,'FE - Flux 2 - UBL'!$A125:$R1000,16,FALSE))</f>
        <v/>
      </c>
      <c r="O125" s="91" t="str">
        <f>IF(VLOOKUP($A125,'FE - Flux 2 - UBL'!$A125:$R1000,17,FALSE)=0,"",VLOOKUP($A125,'FE - Flux 2 - UBL'!$A125:$R1000,17,FALSE))</f>
        <v/>
      </c>
      <c r="P125" s="91" t="str">
        <f>IF(VLOOKUP($A125,'FE - Flux 2 - UBL'!$A125:$R1000,18,FALSE)=0,"",VLOOKUP($A125,'FE - Flux 2 - UBL'!$A125:$R1000,18,FALSE))</f>
        <v/>
      </c>
      <c r="Q125" s="91" t="str">
        <f>IF(VLOOKUP($A125,'FE - Flux 2 - UBL'!$A125:$S1000,19,FALSE)=0,"",VLOOKUP($A125,'FE - Flux 2 - UBL'!$A125:$S1000,19,FALSE))</f>
        <v/>
      </c>
      <c r="R125" s="91" t="s">
        <v>2174</v>
      </c>
      <c r="S125" s="95" t="str">
        <f>IF(VLOOKUP($A125,'FE - Flux 2 - CII'!$A125:$R565,17,FALSE)=0,"",VLOOKUP($A125,'FE - Flux 2 - CII'!$A125:$R565,18,FALSE))</f>
        <v/>
      </c>
    </row>
    <row r="126" spans="1:19" ht="28">
      <c r="A126" s="109" t="s">
        <v>657</v>
      </c>
      <c r="B126" s="238" t="str">
        <f>VLOOKUP(A126,'FE - Flux 2 - UBL'!A126:D806,4,FALSE)</f>
        <v> 1..1</v>
      </c>
      <c r="C126" s="44"/>
      <c r="D126" s="37"/>
      <c r="E126" s="298" t="s">
        <v>658</v>
      </c>
      <c r="F126" s="312"/>
      <c r="G126" s="291" t="s">
        <v>2183</v>
      </c>
      <c r="H126" s="292"/>
      <c r="I126" s="93" t="str">
        <f>IF(VLOOKUP($A126,'FE - Flux 2 - UBL'!$A126:$R1001,11,FALSE)=0,"",VLOOKUP($A126,'FE - Flux 2 - UBL'!$A126:$R1001,11,FALSE))</f>
        <v> CODED</v>
      </c>
      <c r="J126" s="93">
        <f>IF(VLOOKUP($A126,'FE - Flux 2 - UBL'!$A126:$R1001,12,FALSE)=0,"",VLOOKUP($A126,'FE - Flux 2 - UBL'!$A126:$R1001,12,FALSE))</f>
        <v>3</v>
      </c>
      <c r="K126" s="91" t="str">
        <f>IF(VLOOKUP($A126,'FE - Flux 2 - UBL'!$A126:$R1001,13,FALSE)=0,"",VLOOKUP($A126,'FE - Flux 2 - UBL'!$A126:$R1001,13,FALSE))</f>
        <v> Value = VAT (UBL) Value = VA (CII)</v>
      </c>
      <c r="L126" s="159" t="str">
        <f>IF(VLOOKUP($A126,'FE - Flux 2 - UBL'!$A126:$R1001,14,FALSE)=0,"",VLOOKUP($A126,'FE - Flux 2 - UBL'!$A126:$R1001,14,FALSE))</f>
        <v/>
      </c>
      <c r="M126" s="95" t="str">
        <f>IF(VLOOKUP($A126,'FE - Flux 2 - UBL'!$A126:$R1001,15,FALSE)=0,"",VLOOKUP($A126,'FE - Flux 2 - UBL'!$A126:$R1001,15,FALSE))</f>
        <v/>
      </c>
      <c r="N126" s="95" t="str">
        <f>IF(VLOOKUP($A126,'FE - Flux 2 - UBL'!$A126:$R1001,16,FALSE)=0,"",VLOOKUP($A126,'FE - Flux 2 - UBL'!$A126:$R1001,16,FALSE))</f>
        <v/>
      </c>
      <c r="O126" s="91" t="str">
        <f>IF(VLOOKUP($A126,'FE - Flux 2 - UBL'!$A126:$R1001,17,FALSE)=0,"",VLOOKUP($A126,'FE - Flux 2 - UBL'!$A126:$R1001,17,FALSE))</f>
        <v> G6.18</v>
      </c>
      <c r="P126" s="91" t="str">
        <f>IF(VLOOKUP($A126,'FE - Flux 2 - UBL'!$A126:$R1001,18,FALSE)=0,"",VLOOKUP($A126,'FE - Flux 2 - UBL'!$A126:$R1001,18,FALSE))</f>
        <v/>
      </c>
      <c r="Q126" s="91" t="str">
        <f>IF(VLOOKUP($A126,'FE - Flux 2 - UBL'!$A126:$S1001,19,FALSE)=0,"",VLOOKUP($A126,'FE - Flux 2 - UBL'!$A126:$S1001,19,FALSE))</f>
        <v/>
      </c>
      <c r="R126" s="91" t="s">
        <v>2174</v>
      </c>
      <c r="S126" s="95" t="str">
        <f>IF(VLOOKUP($A126,'FE - Flux 2 - CII'!$A126:$R566,17,FALSE)=0,"",VLOOKUP($A126,'FE - Flux 2 - CII'!$A126:$R566,18,FALSE))</f>
        <v/>
      </c>
    </row>
    <row r="127" spans="1:19" ht="28">
      <c r="A127" s="97" t="s">
        <v>661</v>
      </c>
      <c r="B127" s="238" t="str">
        <f>VLOOKUP(A127,'FE - Flux 2 - UBL'!A127:D807,4,FALSE)</f>
        <v> 0..1</v>
      </c>
      <c r="C127" s="44"/>
      <c r="D127" s="137" t="s">
        <v>662</v>
      </c>
      <c r="E127" s="99"/>
      <c r="F127" s="99"/>
      <c r="G127" s="291" t="s">
        <v>1895</v>
      </c>
      <c r="H127" s="292"/>
      <c r="I127" s="93" t="str">
        <f>IF(VLOOKUP($A127,'FE - Flux 2 - UBL'!$A127:$R1002,11,FALSE)=0,"",VLOOKUP($A127,'FE - Flux 2 - UBL'!$A127:$R1002,11,FALSE))</f>
        <v> IDENTIFIER</v>
      </c>
      <c r="J127" s="93">
        <f>IF(VLOOKUP($A127,'FE - Flux 2 - UBL'!$A127:$R1002,12,FALSE)=0,"",VLOOKUP($A127,'FE - Flux 2 - UBL'!$A127:$R1002,12,FALSE))</f>
        <v>50</v>
      </c>
      <c r="K127" s="91" t="str">
        <f>IF(VLOOKUP($A127,'FE - Flux 2 - UBL'!$A127:$R1002,13,FALSE)=0,"",VLOOKUP($A127,'FE - Flux 2 - UBL'!$A127:$R1002,13,FALSE))</f>
        <v/>
      </c>
      <c r="L127" s="159" t="str">
        <f>IF(VLOOKUP($A127,'FE - Flux 2 - UBL'!$A127:$R1002,14,FALSE)=0,"",VLOOKUP($A127,'FE - Flux 2 - UBL'!$A127:$R1002,14,FALSE))</f>
        <v/>
      </c>
      <c r="M127" s="95" t="str">
        <f>IF(VLOOKUP($A127,'FE - Flux 2 - UBL'!$A127:$R1002,15,FALSE)=0,"",VLOOKUP($A127,'FE - Flux 2 - UBL'!$A127:$R1002,15,FALSE))</f>
        <v/>
      </c>
      <c r="N127" s="95" t="str">
        <f>IF(VLOOKUP($A127,'FE - Flux 2 - UBL'!$A127:$R1002,16,FALSE)=0,"",VLOOKUP($A127,'FE - Flux 2 - UBL'!$A127:$R1002,16,FALSE))</f>
        <v/>
      </c>
      <c r="O127" s="91" t="str">
        <f>IF(VLOOKUP($A127,'FE - Flux 2 - UBL'!$A127:$R1002,17,FALSE)=0,"",VLOOKUP($A127,'FE - Flux 2 - UBL'!$A127:$R1002,17,FALSE))</f>
        <v/>
      </c>
      <c r="P127" s="91" t="str">
        <f>IF(VLOOKUP($A127,'FE - Flux 2 - UBL'!$A127:$R1002,18,FALSE)=0,"",VLOOKUP($A127,'FE - Flux 2 - UBL'!$A127:$R1002,18,FALSE))</f>
        <v/>
      </c>
      <c r="Q127" s="91" t="str">
        <f>IF(VLOOKUP($A127,'FE - Flux 2 - UBL'!$A127:$S1002,19,FALSE)=0,"",VLOOKUP($A127,'FE - Flux 2 - UBL'!$A127:$S1002,19,FALSE))</f>
        <v/>
      </c>
      <c r="R127" s="91" t="s">
        <v>2174</v>
      </c>
      <c r="S127" s="95" t="str">
        <f>IF(VLOOKUP($A127,'FE - Flux 2 - CII'!$A127:$R567,17,FALSE)=0,"",VLOOKUP($A127,'FE - Flux 2 - CII'!$A127:$R567,18,FALSE))</f>
        <v/>
      </c>
    </row>
    <row r="128" spans="1:19" ht="28">
      <c r="A128" s="109" t="s">
        <v>664</v>
      </c>
      <c r="B128" s="238" t="str">
        <f>VLOOKUP(A128,'FE - Flux 2 - UBL'!A128:D808,4,FALSE)</f>
        <v> 1..1</v>
      </c>
      <c r="C128" s="44"/>
      <c r="D128" s="31"/>
      <c r="E128" s="285" t="s">
        <v>665</v>
      </c>
      <c r="F128" s="287"/>
      <c r="G128" s="291" t="s">
        <v>1896</v>
      </c>
      <c r="H128" s="292"/>
      <c r="I128" s="93" t="str">
        <f>IF(VLOOKUP($A128,'FE - Flux 2 - UBL'!$A128:$R1003,11,FALSE)=0,"",VLOOKUP($A128,'FE - Flux 2 - UBL'!$A128:$R1003,11,FALSE))</f>
        <v> IDENTIFIER</v>
      </c>
      <c r="J128" s="93">
        <f>IF(VLOOKUP($A128,'FE - Flux 2 - UBL'!$A128:$R1003,12,FALSE)=0,"",VLOOKUP($A128,'FE - Flux 2 - UBL'!$A128:$R1003,12,FALSE))</f>
        <v>4</v>
      </c>
      <c r="K128" s="91" t="str">
        <f>IF(VLOOKUP($A128,'FE - Flux 2 - UBL'!$A128:$R1003,13,FALSE)=0,"",VLOOKUP($A128,'FE - Flux 2 - UBL'!$A128:$R1003,13,FALSE))</f>
        <v> EN16931 Codelists ISO6523 (ICD)</v>
      </c>
      <c r="L128" s="159" t="str">
        <f>IF(VLOOKUP($A128,'FE - Flux 2 - UBL'!$A128:$R1003,14,FALSE)=0,"",VLOOKUP($A128,'FE - Flux 2 - UBL'!$A128:$R1003,14,FALSE))</f>
        <v/>
      </c>
      <c r="M128" s="95" t="str">
        <f>IF(VLOOKUP($A128,'FE - Flux 2 - UBL'!$A128:$R1003,15,FALSE)=0,"",VLOOKUP($A128,'FE - Flux 2 - UBL'!$A128:$R1003,15,FALSE))</f>
        <v/>
      </c>
      <c r="N128" s="95" t="str">
        <f>IF(VLOOKUP($A128,'FE - Flux 2 - UBL'!$A128:$R1003,16,FALSE)=0,"",VLOOKUP($A128,'FE - Flux 2 - UBL'!$A128:$R1003,16,FALSE))</f>
        <v/>
      </c>
      <c r="O128" s="91" t="str">
        <f>IF(VLOOKUP($A128,'FE - Flux 2 - UBL'!$A128:$R1003,17,FALSE)=0,"",VLOOKUP($A128,'FE - Flux 2 - UBL'!$A128:$R1003,17,FALSE))</f>
        <v> G6.19</v>
      </c>
      <c r="P128" s="91" t="str">
        <f>IF(VLOOKUP($A128,'FE - Flux 2 - UBL'!$A128:$R1003,18,FALSE)=0,"",VLOOKUP($A128,'FE - Flux 2 - UBL'!$A128:$R1003,18,FALSE))</f>
        <v/>
      </c>
      <c r="Q128" s="91" t="str">
        <f>IF(VLOOKUP($A128,'FE - Flux 2 - UBL'!$A128:$S1003,19,FALSE)=0,"",VLOOKUP($A128,'FE - Flux 2 - UBL'!$A128:$S1003,19,FALSE))</f>
        <v/>
      </c>
      <c r="R128" s="91" t="s">
        <v>2174</v>
      </c>
      <c r="S128" s="95" t="str">
        <f>IF(VLOOKUP($A128,'FE - Flux 2 - CII'!$A128:$R568,17,FALSE)=0,"",VLOOKUP($A128,'FE - Flux 2 - CII'!$A128:$R568,18,FALSE))</f>
        <v/>
      </c>
    </row>
    <row r="129" spans="1:19" ht="28">
      <c r="A129" s="97" t="s">
        <v>669</v>
      </c>
      <c r="B129" s="238" t="str">
        <f>VLOOKUP(A129,'FE - Flux 2 - UBL'!A129:D809,4,FALSE)</f>
        <v> 0..1</v>
      </c>
      <c r="C129" s="44"/>
      <c r="D129" s="137" t="s">
        <v>670</v>
      </c>
      <c r="E129" s="101"/>
      <c r="F129" s="101"/>
      <c r="G129" s="291" t="s">
        <v>1897</v>
      </c>
      <c r="H129" s="292"/>
      <c r="I129" s="93" t="str">
        <f>IF(VLOOKUP($A129,'FE - Flux 2 - UBL'!$A129:$R1004,11,FALSE)=0,"",VLOOKUP($A129,'FE - Flux 2 - UBL'!$A129:$R1004,11,FALSE))</f>
        <v/>
      </c>
      <c r="J129" s="93" t="str">
        <f>IF(VLOOKUP($A129,'FE - Flux 2 - UBL'!$A129:$R1004,12,FALSE)=0,"",VLOOKUP($A129,'FE - Flux 2 - UBL'!$A129:$R1004,12,FALSE))</f>
        <v/>
      </c>
      <c r="K129" s="91" t="str">
        <f>IF(VLOOKUP($A129,'FE - Flux 2 - UBL'!$A129:$R1004,13,FALSE)=0,"",VLOOKUP($A129,'FE - Flux 2 - UBL'!$A129:$R1004,13,FALSE))</f>
        <v/>
      </c>
      <c r="L129" s="159" t="str">
        <f>IF(VLOOKUP($A129,'FE - Flux 2 - UBL'!$A129:$R1004,14,FALSE)=0,"",VLOOKUP($A129,'FE - Flux 2 - UBL'!$A129:$R1004,14,FALSE))</f>
        <v/>
      </c>
      <c r="M129" s="95" t="str">
        <f>IF(VLOOKUP($A129,'FE - Flux 2 - UBL'!$A129:$R1004,15,FALSE)=0,"",VLOOKUP($A129,'FE - Flux 2 - UBL'!$A129:$R1004,15,FALSE))</f>
        <v/>
      </c>
      <c r="N129" s="95" t="str">
        <f>IF(VLOOKUP($A129,'FE - Flux 2 - UBL'!$A129:$R1004,16,FALSE)=0,"",VLOOKUP($A129,'FE - Flux 2 - UBL'!$A129:$R1004,16,FALSE))</f>
        <v/>
      </c>
      <c r="O129" s="91" t="str">
        <f>IF(VLOOKUP($A129,'FE - Flux 2 - UBL'!$A129:$R1004,17,FALSE)=0,"",VLOOKUP($A129,'FE - Flux 2 - UBL'!$A129:$R1004,17,FALSE))</f>
        <v/>
      </c>
      <c r="P129" s="91" t="str">
        <f>IF(VLOOKUP($A129,'FE - Flux 2 - UBL'!$A129:$R1004,18,FALSE)=0,"",VLOOKUP($A129,'FE - Flux 2 - UBL'!$A129:$R1004,18,FALSE))</f>
        <v/>
      </c>
      <c r="Q129" s="91" t="str">
        <f>IF(VLOOKUP($A129,'FE - Flux 2 - UBL'!$A129:$S1004,19,FALSE)=0,"",VLOOKUP($A129,'FE - Flux 2 - UBL'!$A129:$S1004,19,FALSE))</f>
        <v/>
      </c>
      <c r="R129" s="91" t="s">
        <v>2174</v>
      </c>
      <c r="S129" s="95" t="str">
        <f>IF(VLOOKUP($A129,'FE - Flux 2 - CII'!$A129:$R569,17,FALSE)=0,"",VLOOKUP($A129,'FE - Flux 2 - CII'!$A129:$R569,18,FALSE))</f>
        <v/>
      </c>
    </row>
    <row r="130" spans="1:19" ht="28">
      <c r="A130" s="109" t="s">
        <v>672</v>
      </c>
      <c r="B130" s="238" t="str">
        <f>VLOOKUP(A130,'FE - Flux 2 - UBL'!A130:D810,4,FALSE)</f>
        <v> 0..1</v>
      </c>
      <c r="C130" s="44"/>
      <c r="D130" s="34"/>
      <c r="E130" s="285" t="s">
        <v>673</v>
      </c>
      <c r="F130" s="287"/>
      <c r="G130" s="291" t="s">
        <v>1898</v>
      </c>
      <c r="H130" s="292"/>
      <c r="I130" s="93" t="str">
        <f>IF(VLOOKUP($A130,'FE - Flux 2 - UBL'!$A130:$R1005,11,FALSE)=0,"",VLOOKUP($A130,'FE - Flux 2 - UBL'!$A130:$R1005,11,FALSE))</f>
        <v> TEXT</v>
      </c>
      <c r="J130" s="93">
        <f>IF(VLOOKUP($A130,'FE - Flux 2 - UBL'!$A130:$R1005,12,FALSE)=0,"",VLOOKUP($A130,'FE - Flux 2 - UBL'!$A130:$R1005,12,FALSE))</f>
        <v>255</v>
      </c>
      <c r="K130" s="91" t="str">
        <f>IF(VLOOKUP($A130,'FE - Flux 2 - UBL'!$A130:$R1005,13,FALSE)=0,"",VLOOKUP($A130,'FE - Flux 2 - UBL'!$A130:$R1005,13,FALSE))</f>
        <v/>
      </c>
      <c r="L130" s="159" t="str">
        <f>IF(VLOOKUP($A130,'FE - Flux 2 - UBL'!$A130:$R1005,14,FALSE)=0,"",VLOOKUP($A130,'FE - Flux 2 - UBL'!$A130:$R1005,14,FALSE))</f>
        <v/>
      </c>
      <c r="M130" s="95" t="str">
        <f>IF(VLOOKUP($A130,'FE - Flux 2 - UBL'!$A130:$R1005,15,FALSE)=0,"",VLOOKUP($A130,'FE - Flux 2 - UBL'!$A130:$R1005,15,FALSE))</f>
        <v> Main line of an address.</v>
      </c>
      <c r="N130" s="95" t="str">
        <f>IF(VLOOKUP($A130,'FE - Flux 2 - UBL'!$A130:$R1005,16,FALSE)=0,"",VLOOKUP($A130,'FE - Flux 2 - UBL'!$A130:$R1005,16,FALSE))</f>
        <v> Usually the name and number of the street or post office box.</v>
      </c>
      <c r="O130" s="91" t="str">
        <f>IF(VLOOKUP($A130,'FE - Flux 2 - UBL'!$A130:$R1005,17,FALSE)=0,"",VLOOKUP($A130,'FE - Flux 2 - UBL'!$A130:$R1005,17,FALSE))</f>
        <v/>
      </c>
      <c r="P130" s="91" t="str">
        <f>IF(VLOOKUP($A130,'FE - Flux 2 - UBL'!$A130:$R1005,18,FALSE)=0,"",VLOOKUP($A130,'FE - Flux 2 - UBL'!$A130:$R1005,18,FALSE))</f>
        <v/>
      </c>
      <c r="Q130" s="91" t="str">
        <f>IF(VLOOKUP($A130,'FE - Flux 2 - UBL'!$A130:$S1005,19,FALSE)=0,"",VLOOKUP($A130,'FE - Flux 2 - UBL'!$A130:$S1005,19,FALSE))</f>
        <v/>
      </c>
      <c r="R130" s="91" t="s">
        <v>2174</v>
      </c>
      <c r="S130" s="95" t="str">
        <f>IF(VLOOKUP($A130,'FE - Flux 2 - CII'!$A130:$R570,17,FALSE)=0,"",VLOOKUP($A130,'FE - Flux 2 - CII'!$A130:$R570,18,FALSE))</f>
        <v/>
      </c>
    </row>
    <row r="131" spans="1:19" ht="28">
      <c r="A131" s="109" t="s">
        <v>675</v>
      </c>
      <c r="B131" s="238" t="str">
        <f>VLOOKUP(A131,'FE - Flux 2 - UBL'!A131:D811,4,FALSE)</f>
        <v> 0..1</v>
      </c>
      <c r="C131" s="44"/>
      <c r="D131" s="34"/>
      <c r="E131" s="285" t="s">
        <v>676</v>
      </c>
      <c r="F131" s="287"/>
      <c r="G131" s="291" t="s">
        <v>1899</v>
      </c>
      <c r="H131" s="292"/>
      <c r="I131" s="93" t="str">
        <f>IF(VLOOKUP($A131,'FE - Flux 2 - UBL'!$A131:$R1006,11,FALSE)=0,"",VLOOKUP($A131,'FE - Flux 2 - UBL'!$A131:$R1006,11,FALSE))</f>
        <v> TEXT</v>
      </c>
      <c r="J131" s="93">
        <f>IF(VLOOKUP($A131,'FE - Flux 2 - UBL'!$A131:$R1006,12,FALSE)=0,"",VLOOKUP($A131,'FE - Flux 2 - UBL'!$A131:$R1006,12,FALSE))</f>
        <v>255</v>
      </c>
      <c r="K131" s="91" t="str">
        <f>IF(VLOOKUP($A131,'FE - Flux 2 - UBL'!$A131:$R1006,13,FALSE)=0,"",VLOOKUP($A131,'FE - Flux 2 - UBL'!$A131:$R1006,13,FALSE))</f>
        <v/>
      </c>
      <c r="L131" s="159" t="str">
        <f>IF(VLOOKUP($A131,'FE - Flux 2 - UBL'!$A131:$R1006,14,FALSE)=0,"",VLOOKUP($A131,'FE - Flux 2 - UBL'!$A131:$R1006,14,FALSE))</f>
        <v/>
      </c>
      <c r="M131" s="95" t="str">
        <f>IF(VLOOKUP($A131,'FE - Flux 2 - UBL'!$A131:$R1006,15,FALSE)=0,"",VLOOKUP($A131,'FE - Flux 2 - UBL'!$A131:$R1006,15,FALSE))</f>
        <v>Additional line of an address, which can be used to provide details and supplement the main line.</v>
      </c>
      <c r="N131" s="95" t="str">
        <f>IF(VLOOKUP($A131,'FE - Flux 2 - UBL'!$A131:$R1006,16,FALSE)=0,"",VLOOKUP($A131,'FE - Flux 2 - UBL'!$A131:$R1006,16,FALSE))</f>
        <v/>
      </c>
      <c r="O131" s="91" t="str">
        <f>IF(VLOOKUP($A131,'FE - Flux 2 - UBL'!$A131:$R1006,17,FALSE)=0,"",VLOOKUP($A131,'FE - Flux 2 - UBL'!$A131:$R1006,17,FALSE))</f>
        <v/>
      </c>
      <c r="P131" s="91" t="str">
        <f>IF(VLOOKUP($A131,'FE - Flux 2 - UBL'!$A131:$R1006,18,FALSE)=0,"",VLOOKUP($A131,'FE - Flux 2 - UBL'!$A131:$R1006,18,FALSE))</f>
        <v/>
      </c>
      <c r="Q131" s="91" t="str">
        <f>IF(VLOOKUP($A131,'FE - Flux 2 - UBL'!$A131:$S1006,19,FALSE)=0,"",VLOOKUP($A131,'FE - Flux 2 - UBL'!$A131:$S1006,19,FALSE))</f>
        <v/>
      </c>
      <c r="R131" s="91" t="s">
        <v>2174</v>
      </c>
      <c r="S131" s="95" t="str">
        <f>IF(VLOOKUP($A131,'FE - Flux 2 - CII'!$A131:$R571,17,FALSE)=0,"",VLOOKUP($A131,'FE - Flux 2 - CII'!$A131:$R571,18,FALSE))</f>
        <v/>
      </c>
    </row>
    <row r="132" spans="1:19" ht="28">
      <c r="A132" s="109" t="s">
        <v>678</v>
      </c>
      <c r="B132" s="238" t="str">
        <f>VLOOKUP(A132,'FE - Flux 2 - UBL'!A132:D812,4,FALSE)</f>
        <v> 0..1</v>
      </c>
      <c r="C132" s="44"/>
      <c r="D132" s="34"/>
      <c r="E132" s="285" t="s">
        <v>679</v>
      </c>
      <c r="F132" s="287"/>
      <c r="G132" s="291" t="s">
        <v>1900</v>
      </c>
      <c r="H132" s="292"/>
      <c r="I132" s="93" t="str">
        <f>IF(VLOOKUP($A132,'FE - Flux 2 - UBL'!$A132:$R1007,11,FALSE)=0,"",VLOOKUP($A132,'FE - Flux 2 - UBL'!$A132:$R1007,11,FALSE))</f>
        <v> TEXT</v>
      </c>
      <c r="J132" s="93">
        <f>IF(VLOOKUP($A132,'FE - Flux 2 - UBL'!$A132:$R1007,12,FALSE)=0,"",VLOOKUP($A132,'FE - Flux 2 - UBL'!$A132:$R1007,12,FALSE))</f>
        <v>255</v>
      </c>
      <c r="K132" s="91" t="str">
        <f>IF(VLOOKUP($A132,'FE - Flux 2 - UBL'!$A132:$R1007,13,FALSE)=0,"",VLOOKUP($A132,'FE - Flux 2 - UBL'!$A132:$R1007,13,FALSE))</f>
        <v/>
      </c>
      <c r="L132" s="159" t="str">
        <f>IF(VLOOKUP($A132,'FE - Flux 2 - UBL'!$A132:$R1007,14,FALSE)=0,"",VLOOKUP($A132,'FE - Flux 2 - UBL'!$A132:$R1007,14,FALSE))</f>
        <v/>
      </c>
      <c r="M132" s="95" t="str">
        <f>IF(VLOOKUP($A132,'FE - Flux 2 - UBL'!$A132:$R1007,15,FALSE)=0,"",VLOOKUP($A132,'FE - Flux 2 - UBL'!$A132:$R1007,15,FALSE))</f>
        <v> Additional line of an address, which can be used to provide details and supplement the main line.</v>
      </c>
      <c r="N132" s="95" t="str">
        <f>IF(VLOOKUP($A132,'FE - Flux 2 - UBL'!$A132:$R1007,16,FALSE)=0,"",VLOOKUP($A132,'FE - Flux 2 - UBL'!$A132:$R1007,16,FALSE))</f>
        <v/>
      </c>
      <c r="O132" s="91" t="str">
        <f>IF(VLOOKUP($A132,'FE - Flux 2 - UBL'!$A132:$R1007,17,FALSE)=0,"",VLOOKUP($A132,'FE - Flux 2 - UBL'!$A132:$R1007,17,FALSE))</f>
        <v/>
      </c>
      <c r="P132" s="91" t="str">
        <f>IF(VLOOKUP($A132,'FE - Flux 2 - UBL'!$A132:$R1007,18,FALSE)=0,"",VLOOKUP($A132,'FE - Flux 2 - UBL'!$A132:$R1007,18,FALSE))</f>
        <v/>
      </c>
      <c r="Q132" s="91" t="str">
        <f>IF(VLOOKUP($A132,'FE - Flux 2 - UBL'!$A132:$S1007,19,FALSE)=0,"",VLOOKUP($A132,'FE - Flux 2 - UBL'!$A132:$S1007,19,FALSE))</f>
        <v/>
      </c>
      <c r="R132" s="91" t="s">
        <v>2174</v>
      </c>
      <c r="S132" s="95" t="str">
        <f>IF(VLOOKUP($A132,'FE - Flux 2 - CII'!$A132:$R572,17,FALSE)=0,"",VLOOKUP($A132,'FE - Flux 2 - CII'!$A132:$R572,18,FALSE))</f>
        <v/>
      </c>
    </row>
    <row r="133" spans="1:19" ht="28">
      <c r="A133" s="109" t="s">
        <v>681</v>
      </c>
      <c r="B133" s="238" t="str">
        <f>VLOOKUP(A133,'FE - Flux 2 - UBL'!A133:D813,4,FALSE)</f>
        <v> 0..1</v>
      </c>
      <c r="C133" s="44"/>
      <c r="D133" s="34"/>
      <c r="E133" s="285" t="s">
        <v>682</v>
      </c>
      <c r="F133" s="287"/>
      <c r="G133" s="291" t="s">
        <v>1901</v>
      </c>
      <c r="H133" s="292"/>
      <c r="I133" s="93" t="str">
        <f>IF(VLOOKUP($A133,'FE - Flux 2 - UBL'!$A133:$R1008,11,FALSE)=0,"",VLOOKUP($A133,'FE - Flux 2 - UBL'!$A133:$R1008,11,FALSE))</f>
        <v> TEXT</v>
      </c>
      <c r="J133" s="93">
        <f>IF(VLOOKUP($A133,'FE - Flux 2 - UBL'!$A133:$R1008,12,FALSE)=0,"",VLOOKUP($A133,'FE - Flux 2 - UBL'!$A133:$R1008,12,FALSE))</f>
        <v>255</v>
      </c>
      <c r="K133" s="91" t="str">
        <f>IF(VLOOKUP($A133,'FE - Flux 2 - UBL'!$A133:$R1008,13,FALSE)=0,"",VLOOKUP($A133,'FE - Flux 2 - UBL'!$A133:$R1008,13,FALSE))</f>
        <v/>
      </c>
      <c r="L133" s="159" t="str">
        <f>IF(VLOOKUP($A133,'FE - Flux 2 - UBL'!$A133:$R1008,14,FALSE)=0,"",VLOOKUP($A133,'FE - Flux 2 - UBL'!$A133:$R1008,14,FALSE))</f>
        <v/>
      </c>
      <c r="M133" s="95" t="str">
        <f>IF(VLOOKUP($A133,'FE - Flux 2 - UBL'!$A133:$R1008,15,FALSE)=0,"",VLOOKUP($A133,'FE - Flux 2 - UBL'!$A133:$R1008,15,FALSE))</f>
        <v> Common name of the commune, town or village in which the Seller's address is located.</v>
      </c>
      <c r="N133" s="95" t="str">
        <f>IF(VLOOKUP($A133,'FE - Flux 2 - UBL'!$A133:$R1008,16,FALSE)=0,"",VLOOKUP($A133,'FE - Flux 2 - UBL'!$A133:$R1008,16,FALSE))</f>
        <v/>
      </c>
      <c r="O133" s="91" t="str">
        <f>IF(VLOOKUP($A133,'FE - Flux 2 - UBL'!$A133:$R1008,17,FALSE)=0,"",VLOOKUP($A133,'FE - Flux 2 - UBL'!$A133:$R1008,17,FALSE))</f>
        <v/>
      </c>
      <c r="P133" s="91" t="str">
        <f>IF(VLOOKUP($A133,'FE - Flux 2 - UBL'!$A133:$R1008,18,FALSE)=0,"",VLOOKUP($A133,'FE - Flux 2 - UBL'!$A133:$R1008,18,FALSE))</f>
        <v/>
      </c>
      <c r="Q133" s="91" t="str">
        <f>IF(VLOOKUP($A133,'FE - Flux 2 - UBL'!$A133:$S1008,19,FALSE)=0,"",VLOOKUP($A133,'FE - Flux 2 - UBL'!$A133:$S1008,19,FALSE))</f>
        <v/>
      </c>
      <c r="R133" s="91" t="s">
        <v>2174</v>
      </c>
      <c r="S133" s="95" t="str">
        <f>IF(VLOOKUP($A133,'FE - Flux 2 - CII'!$A133:$R573,17,FALSE)=0,"",VLOOKUP($A133,'FE - Flux 2 - CII'!$A133:$R573,18,FALSE))</f>
        <v/>
      </c>
    </row>
    <row r="134" spans="1:19" ht="28">
      <c r="A134" s="109" t="s">
        <v>684</v>
      </c>
      <c r="B134" s="238" t="str">
        <f>VLOOKUP(A134,'FE - Flux 2 - UBL'!A134:D814,4,FALSE)</f>
        <v> 0..1</v>
      </c>
      <c r="C134" s="44"/>
      <c r="D134" s="34"/>
      <c r="E134" s="285" t="s">
        <v>685</v>
      </c>
      <c r="F134" s="287"/>
      <c r="G134" s="291" t="s">
        <v>1902</v>
      </c>
      <c r="H134" s="292"/>
      <c r="I134" s="93" t="str">
        <f>IF(VLOOKUP($A134,'FE - Flux 2 - UBL'!$A134:$R1009,11,FALSE)=0,"",VLOOKUP($A134,'FE - Flux 2 - UBL'!$A134:$R1009,11,FALSE))</f>
        <v> TEXT</v>
      </c>
      <c r="J134" s="93">
        <f>IF(VLOOKUP($A134,'FE - Flux 2 - UBL'!$A134:$R1009,12,FALSE)=0,"",VLOOKUP($A134,'FE - Flux 2 - UBL'!$A134:$R1009,12,FALSE))</f>
        <v>10</v>
      </c>
      <c r="K134" s="91" t="str">
        <f>IF(VLOOKUP($A134,'FE - Flux 2 - UBL'!$A134:$R1009,13,FALSE)=0,"",VLOOKUP($A134,'FE - Flux 2 - UBL'!$A134:$R1009,13,FALSE))</f>
        <v/>
      </c>
      <c r="L134" s="159" t="str">
        <f>IF(VLOOKUP($A134,'FE - Flux 2 - UBL'!$A134:$R1009,14,FALSE)=0,"",VLOOKUP($A134,'FE - Flux 2 - UBL'!$A134:$R1009,14,FALSE))</f>
        <v/>
      </c>
      <c r="M134" s="95" t="str">
        <f>IF(VLOOKUP($A134,'FE - Flux 2 - UBL'!$A134:$R1009,15,FALSE)=0,"",VLOOKUP($A134,'FE - Flux 2 - UBL'!$A134:$R1009,15,FALSE))</f>
        <v> Identifier for an addressable group of properties, consistent with the applicable postal service.</v>
      </c>
      <c r="N134" s="95" t="str">
        <f>IF(VLOOKUP($A134,'FE - Flux 2 - UBL'!$A134:$R1009,16,FALSE)=0,"",VLOOKUP($A134,'FE - Flux 2 - UBL'!$A134:$R1009,16,FALSE))</f>
        <v> Example: postal code or postal delivery number.</v>
      </c>
      <c r="O134" s="91" t="str">
        <f>IF(VLOOKUP($A134,'FE - Flux 2 - UBL'!$A134:$R1009,17,FALSE)=0,"",VLOOKUP($A134,'FE - Flux 2 - UBL'!$A134:$R1009,17,FALSE))</f>
        <v/>
      </c>
      <c r="P134" s="91" t="str">
        <f>IF(VLOOKUP($A134,'FE - Flux 2 - UBL'!$A134:$R1009,18,FALSE)=0,"",VLOOKUP($A134,'FE - Flux 2 - UBL'!$A134:$R1009,18,FALSE))</f>
        <v/>
      </c>
      <c r="Q134" s="91" t="str">
        <f>IF(VLOOKUP($A134,'FE - Flux 2 - UBL'!$A134:$S1009,19,FALSE)=0,"",VLOOKUP($A134,'FE - Flux 2 - UBL'!$A134:$S1009,19,FALSE))</f>
        <v/>
      </c>
      <c r="R134" s="91" t="s">
        <v>2174</v>
      </c>
      <c r="S134" s="95" t="str">
        <f>IF(VLOOKUP($A134,'FE - Flux 2 - CII'!$A134:$R574,17,FALSE)=0,"",VLOOKUP($A134,'FE - Flux 2 - CII'!$A134:$R574,18,FALSE))</f>
        <v/>
      </c>
    </row>
    <row r="135" spans="1:19" ht="28">
      <c r="A135" s="109" t="s">
        <v>687</v>
      </c>
      <c r="B135" s="238" t="str">
        <f>VLOOKUP(A135,'FE - Flux 2 - UBL'!A135:D815,4,FALSE)</f>
        <v> 0..1</v>
      </c>
      <c r="C135" s="44"/>
      <c r="D135" s="34"/>
      <c r="E135" s="102" t="s">
        <v>688</v>
      </c>
      <c r="F135" s="144"/>
      <c r="G135" s="291" t="s">
        <v>1903</v>
      </c>
      <c r="H135" s="292"/>
      <c r="I135" s="93" t="str">
        <f>IF(VLOOKUP($A135,'FE - Flux 2 - UBL'!$A135:$R1010,11,FALSE)=0,"",VLOOKUP($A135,'FE - Flux 2 - UBL'!$A135:$R1010,11,FALSE))</f>
        <v> TEXT</v>
      </c>
      <c r="J135" s="93">
        <f>IF(VLOOKUP($A135,'FE - Flux 2 - UBL'!$A135:$R1010,12,FALSE)=0,"",VLOOKUP($A135,'FE - Flux 2 - UBL'!$A135:$R1010,12,FALSE))</f>
        <v>255</v>
      </c>
      <c r="K135" s="91" t="str">
        <f>IF(VLOOKUP($A135,'FE - Flux 2 - UBL'!$A135:$R1010,13,FALSE)=0,"",VLOOKUP($A135,'FE - Flux 2 - UBL'!$A135:$R1010,13,FALSE))</f>
        <v/>
      </c>
      <c r="L135" s="159" t="str">
        <f>IF(VLOOKUP($A135,'FE - Flux 2 - UBL'!$A135:$R1010,14,FALSE)=0,"",VLOOKUP($A135,'FE - Flux 2 - UBL'!$A135:$R1010,14,FALSE))</f>
        <v/>
      </c>
      <c r="M135" s="95" t="str">
        <f>IF(VLOOKUP($A135,'FE - Flux 2 - UBL'!$A135:$R1010,15,FALSE)=0,"",VLOOKUP($A135,'FE - Flux 2 - UBL'!$A135:$R1010,15,FALSE))</f>
        <v> Subdivision of a country.</v>
      </c>
      <c r="N135" s="95" t="str">
        <f>IF(VLOOKUP($A135,'FE - Flux 2 - UBL'!$A135:$R1010,16,FALSE)=0,"",VLOOKUP($A135,'FE - Flux 2 - UBL'!$A135:$R1010,16,FALSE))</f>
        <v> Example: region, county, state, province, etc.</v>
      </c>
      <c r="O135" s="91" t="str">
        <f>IF(VLOOKUP($A135,'FE - Flux 2 - UBL'!$A135:$R1010,17,FALSE)=0,"",VLOOKUP($A135,'FE - Flux 2 - UBL'!$A135:$R1010,17,FALSE))</f>
        <v/>
      </c>
      <c r="P135" s="91" t="str">
        <f>IF(VLOOKUP($A135,'FE - Flux 2 - UBL'!$A135:$R1010,18,FALSE)=0,"",VLOOKUP($A135,'FE - Flux 2 - UBL'!$A135:$R1010,18,FALSE))</f>
        <v/>
      </c>
      <c r="Q135" s="91" t="str">
        <f>IF(VLOOKUP($A135,'FE - Flux 2 - UBL'!$A135:$S1010,19,FALSE)=0,"",VLOOKUP($A135,'FE - Flux 2 - UBL'!$A135:$S1010,19,FALSE))</f>
        <v/>
      </c>
      <c r="R135" s="91" t="s">
        <v>2174</v>
      </c>
      <c r="S135" s="95" t="str">
        <f>IF(VLOOKUP($A135,'FE - Flux 2 - CII'!$A135:$R575,17,FALSE)=0,"",VLOOKUP($A135,'FE - Flux 2 - CII'!$A135:$R575,18,FALSE))</f>
        <v/>
      </c>
    </row>
    <row r="136" spans="1:19" ht="56">
      <c r="A136" s="109" t="s">
        <v>690</v>
      </c>
      <c r="B136" s="238" t="str">
        <f>VLOOKUP(A136,'FE - Flux 2 - UBL'!A136:D816,4,FALSE)</f>
        <v> 1..1</v>
      </c>
      <c r="C136" s="44"/>
      <c r="D136" s="37"/>
      <c r="E136" s="285" t="s">
        <v>691</v>
      </c>
      <c r="F136" s="287"/>
      <c r="G136" s="291" t="s">
        <v>1904</v>
      </c>
      <c r="H136" s="292"/>
      <c r="I136" s="93" t="str">
        <f>IF(VLOOKUP($A136,'FE - Flux 2 - UBL'!$A136:$R1011,11,FALSE)=0,"",VLOOKUP($A136,'FE - Flux 2 - UBL'!$A136:$R1011,11,FALSE))</f>
        <v> CODED</v>
      </c>
      <c r="J136" s="93">
        <f>IF(VLOOKUP($A136,'FE - Flux 2 - UBL'!$A136:$R1011,12,FALSE)=0,"",VLOOKUP($A136,'FE - Flux 2 - UBL'!$A136:$R1011,12,FALSE))</f>
        <v>2</v>
      </c>
      <c r="K136" s="91" t="str">
        <f>IF(VLOOKUP($A136,'FE - Flux 2 - UBL'!$A136:$R1011,13,FALSE)=0,"",VLOOKUP($A136,'FE - Flux 2 - UBL'!$A136:$R1011,13,FALSE))</f>
        <v> ISO 3166</v>
      </c>
      <c r="L136" s="159" t="str">
        <f>IF(VLOOKUP($A136,'FE - Flux 2 - UBL'!$A136:$R1011,14,FALSE)=0,"",VLOOKUP($A136,'FE - Flux 2 - UBL'!$A136:$R1011,14,FALSE))</f>
        <v/>
      </c>
      <c r="M136" s="95" t="str">
        <f>IF(VLOOKUP($A136,'FE - Flux 2 - UBL'!$A136:$R1011,15,FALSE)=0,"",VLOOKUP($A136,'FE - Flux 2 - UBL'!$A136:$R1011,15,FALSE))</f>
        <v> Country identification code.</v>
      </c>
      <c r="N136" s="95" t="str">
        <f>IF(VLOOKUP($A136,'FE - Flux 2 - UBL'!$A136:$R1011,16,FALSE)=0,"",VLOOKUP($A136,'FE - Flux 2 - UBL'!$A136:$R1011,16,FALSE))</f>
        <v>Valid country lists are registered with the Maintenance Agency for ISO 3166-1 “Codes for the representation of country names and their subdivisions”. It is recommended to use alpha-2 representation.</v>
      </c>
      <c r="O136" s="91" t="str">
        <f>IF(VLOOKUP($A136,'FE - Flux 2 - UBL'!$A136:$R1011,17,FALSE)=0,"",VLOOKUP($A136,'FE - Flux 2 - UBL'!$A136:$R1011,17,FALSE))</f>
        <v> G2.01</v>
      </c>
      <c r="P136" s="91" t="str">
        <f>IF(VLOOKUP($A136,'FE - Flux 2 - UBL'!$A136:$R1011,18,FALSE)=0,"",VLOOKUP($A136,'FE - Flux 2 - UBL'!$A136:$R1011,18,FALSE))</f>
        <v/>
      </c>
      <c r="Q136" s="91" t="str">
        <f>IF(VLOOKUP($A136,'FE - Flux 2 - UBL'!$A136:$S1011,19,FALSE)=0,"",VLOOKUP($A136,'FE - Flux 2 - UBL'!$A136:$S1011,19,FALSE))</f>
        <v/>
      </c>
      <c r="R136" s="91" t="s">
        <v>2174</v>
      </c>
      <c r="S136" s="95" t="str">
        <f>IF(VLOOKUP($A136,'FE - Flux 2 - CII'!$A136:$R576,17,FALSE)=0,"",VLOOKUP($A136,'FE - Flux 2 - CII'!$A136:$R576,18,FALSE))</f>
        <v/>
      </c>
    </row>
    <row r="137" spans="1:19" ht="28">
      <c r="A137" s="97" t="s">
        <v>693</v>
      </c>
      <c r="B137" s="238" t="str">
        <f>VLOOKUP(A137,'FE - Flux 2 - UBL'!A137:D817,4,FALSE)</f>
        <v> 0..1</v>
      </c>
      <c r="C137" s="44"/>
      <c r="D137" s="137" t="s">
        <v>694</v>
      </c>
      <c r="E137" s="217"/>
      <c r="F137" s="217"/>
      <c r="G137" s="318" t="s">
        <v>1905</v>
      </c>
      <c r="H137" s="319"/>
      <c r="I137" s="93" t="str">
        <f>IF(VLOOKUP($A137,'FE - Flux 2 - UBL'!$A137:$R1012,11,FALSE)=0,"",VLOOKUP($A137,'FE - Flux 2 - UBL'!$A137:$R1012,11,FALSE))</f>
        <v/>
      </c>
      <c r="J137" s="93" t="str">
        <f>IF(VLOOKUP($A137,'FE - Flux 2 - UBL'!$A137:$R1012,12,FALSE)=0,"",VLOOKUP($A137,'FE - Flux 2 - UBL'!$A137:$R1012,12,FALSE))</f>
        <v/>
      </c>
      <c r="K137" s="91" t="str">
        <f>IF(VLOOKUP($A137,'FE - Flux 2 - UBL'!$A137:$R1012,13,FALSE)=0,"",VLOOKUP($A137,'FE - Flux 2 - UBL'!$A137:$R1012,13,FALSE))</f>
        <v/>
      </c>
      <c r="L137" s="159" t="str">
        <f>IF(VLOOKUP($A137,'FE - Flux 2 - UBL'!$A137:$R1012,14,FALSE)=0,"",VLOOKUP($A137,'FE - Flux 2 - UBL'!$A137:$R1012,14,FALSE))</f>
        <v/>
      </c>
      <c r="M137" s="95" t="str">
        <f>IF(VLOOKUP($A137,'FE - Flux 2 - UBL'!$A137:$R1012,15,FALSE)=0,"",VLOOKUP($A137,'FE - Flux 2 - UBL'!$A137:$R1012,15,FALSE))</f>
        <v/>
      </c>
      <c r="N137" s="95" t="str">
        <f>IF(VLOOKUP($A137,'FE - Flux 2 - UBL'!$A137:$R1012,16,FALSE)=0,"",VLOOKUP($A137,'FE - Flux 2 - UBL'!$A137:$R1012,16,FALSE))</f>
        <v/>
      </c>
      <c r="O137" s="91" t="str">
        <f>IF(VLOOKUP($A137,'FE - Flux 2 - UBL'!$A137:$R1012,17,FALSE)=0,"",VLOOKUP($A137,'FE - Flux 2 - UBL'!$A137:$R1012,17,FALSE))</f>
        <v/>
      </c>
      <c r="P137" s="91" t="str">
        <f>IF(VLOOKUP($A137,'FE - Flux 2 - UBL'!$A137:$R1012,18,FALSE)=0,"",VLOOKUP($A137,'FE - Flux 2 - UBL'!$A137:$R1012,18,FALSE))</f>
        <v/>
      </c>
      <c r="Q137" s="91" t="str">
        <f>IF(VLOOKUP($A137,'FE - Flux 2 - UBL'!$A137:$S1012,19,FALSE)=0,"",VLOOKUP($A137,'FE - Flux 2 - UBL'!$A137:$S1012,19,FALSE))</f>
        <v/>
      </c>
      <c r="R137" s="91" t="s">
        <v>2174</v>
      </c>
      <c r="S137" s="95" t="str">
        <f>IF(VLOOKUP($A137,'FE - Flux 2 - CII'!$A137:$R577,17,FALSE)=0,"",VLOOKUP($A137,'FE - Flux 2 - CII'!$A137:$R577,18,FALSE))</f>
        <v/>
      </c>
    </row>
    <row r="138" spans="1:19" ht="28">
      <c r="A138" s="109" t="s">
        <v>696</v>
      </c>
      <c r="B138" s="238" t="str">
        <f>VLOOKUP(A138,'FE - Flux 2 - UBL'!A138:D818,4,FALSE)</f>
        <v> 0..1</v>
      </c>
      <c r="C138" s="44"/>
      <c r="D138" s="34"/>
      <c r="E138" s="285" t="s">
        <v>697</v>
      </c>
      <c r="F138" s="287"/>
      <c r="G138" s="291" t="s">
        <v>2184</v>
      </c>
      <c r="H138" s="292"/>
      <c r="I138" s="93" t="str">
        <f>IF(VLOOKUP($A138,'FE - Flux 2 - UBL'!$A138:$R1013,11,FALSE)=0,"",VLOOKUP($A138,'FE - Flux 2 - UBL'!$A138:$R1013,11,FALSE))</f>
        <v> TEXT</v>
      </c>
      <c r="J138" s="93">
        <f>IF(VLOOKUP($A138,'FE - Flux 2 - UBL'!$A138:$R1013,12,FALSE)=0,"",VLOOKUP($A138,'FE - Flux 2 - UBL'!$A138:$R1013,12,FALSE))</f>
        <v>99</v>
      </c>
      <c r="K138" s="91" t="str">
        <f>IF(VLOOKUP($A138,'FE - Flux 2 - UBL'!$A138:$R1013,13,FALSE)=0,"",VLOOKUP($A138,'FE - Flux 2 - UBL'!$A138:$R1013,13,FALSE))</f>
        <v/>
      </c>
      <c r="L138" s="159" t="str">
        <f>IF(VLOOKUP($A138,'FE - Flux 2 - UBL'!$A138:$R1013,14,FALSE)=0,"",VLOOKUP($A138,'FE - Flux 2 - UBL'!$A138:$R1013,14,FALSE))</f>
        <v/>
      </c>
      <c r="M138" s="95" t="str">
        <f>IF(VLOOKUP($A138,'FE - Flux 2 - UBL'!$A138:$R1013,15,FALSE)=0,"",VLOOKUP($A138,'FE - Flux 2 - UBL'!$A138:$R1013,15,FALSE))</f>
        <v> Point of contact corresponding to a legal entity or legal entity.</v>
      </c>
      <c r="N138" s="95" t="str">
        <f>IF(VLOOKUP($A138,'FE - Flux 2 - UBL'!$A138:$R1013,16,FALSE)=0,"",VLOOKUP($A138,'FE - Flux 2 - UBL'!$A138:$R1013,16,FALSE))</f>
        <v> Example: name of a person, or identification of a contact, department or office</v>
      </c>
      <c r="O138" s="91" t="str">
        <f>IF(VLOOKUP($A138,'FE - Flux 2 - UBL'!$A138:$R1013,17,FALSE)=0,"",VLOOKUP($A138,'FE - Flux 2 - UBL'!$A138:$R1013,17,FALSE))</f>
        <v/>
      </c>
      <c r="P138" s="91" t="str">
        <f>IF(VLOOKUP($A138,'FE - Flux 2 - UBL'!$A138:$R1013,18,FALSE)=0,"",VLOOKUP($A138,'FE - Flux 2 - UBL'!$A138:$R1013,18,FALSE))</f>
        <v/>
      </c>
      <c r="Q138" s="91" t="str">
        <f>IF(VLOOKUP($A138,'FE - Flux 2 - UBL'!$A138:$S1013,19,FALSE)=0,"",VLOOKUP($A138,'FE - Flux 2 - UBL'!$A138:$S1013,19,FALSE))</f>
        <v/>
      </c>
      <c r="R138" s="91" t="s">
        <v>2174</v>
      </c>
      <c r="S138" s="95" t="str">
        <f>IF(VLOOKUP($A138,'FE - Flux 2 - CII'!$A138:$R578,17,FALSE)=0,"",VLOOKUP($A138,'FE - Flux 2 - CII'!$A138:$R578,18,FALSE))</f>
        <v/>
      </c>
    </row>
    <row r="139" spans="1:19" ht="28">
      <c r="A139" s="109" t="s">
        <v>699</v>
      </c>
      <c r="B139" s="238" t="str">
        <f>VLOOKUP(A139,'FE - Flux 2 - UBL'!A139:D819,4,FALSE)</f>
        <v> 0..1</v>
      </c>
      <c r="C139" s="44"/>
      <c r="D139" s="35"/>
      <c r="E139" s="285" t="s">
        <v>700</v>
      </c>
      <c r="F139" s="287"/>
      <c r="G139" s="291" t="s">
        <v>1907</v>
      </c>
      <c r="H139" s="292"/>
      <c r="I139" s="93" t="str">
        <f>IF(VLOOKUP($A139,'FE - Flux 2 - UBL'!$A139:$R1014,11,FALSE)=0,"",VLOOKUP($A139,'FE - Flux 2 - UBL'!$A139:$R1014,11,FALSE))</f>
        <v> TEXT</v>
      </c>
      <c r="J139" s="93">
        <f>IF(VLOOKUP($A139,'FE - Flux 2 - UBL'!$A139:$R1014,12,FALSE)=0,"",VLOOKUP($A139,'FE - Flux 2 - UBL'!$A139:$R1014,12,FALSE))</f>
        <v>15</v>
      </c>
      <c r="K139" s="91" t="str">
        <f>IF(VLOOKUP($A139,'FE - Flux 2 - UBL'!$A139:$R1014,13,FALSE)=0,"",VLOOKUP($A139,'FE - Flux 2 - UBL'!$A139:$R1014,13,FALSE))</f>
        <v/>
      </c>
      <c r="L139" s="159" t="str">
        <f>IF(VLOOKUP($A139,'FE - Flux 2 - UBL'!$A139:$R1014,14,FALSE)=0,"",VLOOKUP($A139,'FE - Flux 2 - UBL'!$A139:$R1014,14,FALSE))</f>
        <v/>
      </c>
      <c r="M139" s="95" t="str">
        <f>IF(VLOOKUP($A139,'FE - Flux 2 - UBL'!$A139:$R1014,15,FALSE)=0,"",VLOOKUP($A139,'FE - Flux 2 - UBL'!$A139:$R1014,15,FALSE))</f>
        <v> Contact point telephone number.</v>
      </c>
      <c r="N139" s="95" t="str">
        <f>IF(VLOOKUP($A139,'FE - Flux 2 - UBL'!$A139:$R1014,16,FALSE)=0,"",VLOOKUP($A139,'FE - Flux 2 - UBL'!$A139:$R1014,16,FALSE))</f>
        <v/>
      </c>
      <c r="O139" s="91" t="str">
        <f>IF(VLOOKUP($A139,'FE - Flux 2 - UBL'!$A139:$R1014,17,FALSE)=0,"",VLOOKUP($A139,'FE - Flux 2 - UBL'!$A139:$R1014,17,FALSE))</f>
        <v/>
      </c>
      <c r="P139" s="91" t="str">
        <f>IF(VLOOKUP($A139,'FE - Flux 2 - UBL'!$A139:$R1014,18,FALSE)=0,"",VLOOKUP($A139,'FE - Flux 2 - UBL'!$A139:$R1014,18,FALSE))</f>
        <v/>
      </c>
      <c r="Q139" s="91" t="str">
        <f>IF(VLOOKUP($A139,'FE - Flux 2 - UBL'!$A139:$S1014,19,FALSE)=0,"",VLOOKUP($A139,'FE - Flux 2 - UBL'!$A139:$S1014,19,FALSE))</f>
        <v/>
      </c>
      <c r="R139" s="91" t="s">
        <v>2174</v>
      </c>
      <c r="S139" s="95" t="str">
        <f>IF(VLOOKUP($A139,'FE - Flux 2 - CII'!$A139:$R579,17,FALSE)=0,"",VLOOKUP($A139,'FE - Flux 2 - CII'!$A139:$R579,18,FALSE))</f>
        <v/>
      </c>
    </row>
    <row r="140" spans="1:19" ht="28">
      <c r="A140" s="109" t="s">
        <v>702</v>
      </c>
      <c r="B140" s="238" t="str">
        <f>VLOOKUP(A140,'FE - Flux 2 - UBL'!A140:D820,4,FALSE)</f>
        <v> 0..1</v>
      </c>
      <c r="C140" s="44"/>
      <c r="D140" s="35"/>
      <c r="E140" s="309" t="s">
        <v>703</v>
      </c>
      <c r="F140" s="310"/>
      <c r="G140" s="291" t="s">
        <v>1908</v>
      </c>
      <c r="H140" s="292"/>
      <c r="I140" s="93" t="str">
        <f>IF(VLOOKUP($A140,'FE - Flux 2 - UBL'!$A140:$R1015,11,FALSE)=0,"",VLOOKUP($A140,'FE - Flux 2 - UBL'!$A140:$R1015,11,FALSE))</f>
        <v> TEXT</v>
      </c>
      <c r="J140" s="93">
        <f>IF(VLOOKUP($A140,'FE - Flux 2 - UBL'!$A140:$R1015,12,FALSE)=0,"",VLOOKUP($A140,'FE - Flux 2 - UBL'!$A140:$R1015,12,FALSE))</f>
        <v>50</v>
      </c>
      <c r="K140" s="91" t="str">
        <f>IF(VLOOKUP($A140,'FE - Flux 2 - UBL'!$A140:$R1015,13,FALSE)=0,"",VLOOKUP($A140,'FE - Flux 2 - UBL'!$A140:$R1015,13,FALSE))</f>
        <v/>
      </c>
      <c r="L140" s="159" t="str">
        <f>IF(VLOOKUP($A140,'FE - Flux 2 - UBL'!$A140:$R1015,14,FALSE)=0,"",VLOOKUP($A140,'FE - Flux 2 - UBL'!$A140:$R1015,14,FALSE))</f>
        <v/>
      </c>
      <c r="M140" s="95" t="str">
        <f>IF(VLOOKUP($A140,'FE - Flux 2 - UBL'!$A140:$R1015,15,FALSE)=0,"",VLOOKUP($A140,'FE - Flux 2 - UBL'!$A140:$R1015,15,FALSE))</f>
        <v> Contact point email address.</v>
      </c>
      <c r="N140" s="95" t="str">
        <f>IF(VLOOKUP($A140,'FE - Flux 2 - UBL'!$A140:$R1015,16,FALSE)=0,"",VLOOKUP($A140,'FE - Flux 2 - UBL'!$A140:$R1015,16,FALSE))</f>
        <v/>
      </c>
      <c r="O140" s="91" t="str">
        <f>IF(VLOOKUP($A140,'FE - Flux 2 - UBL'!$A140:$R1015,17,FALSE)=0,"",VLOOKUP($A140,'FE - Flux 2 - UBL'!$A140:$R1015,17,FALSE))</f>
        <v/>
      </c>
      <c r="P140" s="91" t="str">
        <f>IF(VLOOKUP($A140,'FE - Flux 2 - UBL'!$A140:$R1015,18,FALSE)=0,"",VLOOKUP($A140,'FE - Flux 2 - UBL'!$A140:$R1015,18,FALSE))</f>
        <v/>
      </c>
      <c r="Q140" s="91" t="str">
        <f>IF(VLOOKUP($A140,'FE - Flux 2 - UBL'!$A140:$S1015,19,FALSE)=0,"",VLOOKUP($A140,'FE - Flux 2 - UBL'!$A140:$S1015,19,FALSE))</f>
        <v/>
      </c>
      <c r="R140" s="91" t="s">
        <v>2174</v>
      </c>
      <c r="S140" s="95" t="str">
        <f>IF(VLOOKUP($A140,'FE - Flux 2 - CII'!$A140:$R580,17,FALSE)=0,"",VLOOKUP($A140,'FE - Flux 2 - CII'!$A140:$R580,18,FALSE))</f>
        <v/>
      </c>
    </row>
    <row r="141" spans="1:19" ht="56">
      <c r="A141" s="89" t="s">
        <v>705</v>
      </c>
      <c r="B141" s="238" t="str">
        <f>VLOOKUP(A141,'FE - Flux 2 - UBL'!A141:D821,4,FALSE)</f>
        <v> 0..1</v>
      </c>
      <c r="C141" s="219" t="s">
        <v>706</v>
      </c>
      <c r="D141" s="219"/>
      <c r="E141" s="204"/>
      <c r="F141" s="23"/>
      <c r="G141" s="291" t="s">
        <v>2185</v>
      </c>
      <c r="H141" s="292"/>
      <c r="I141" s="93" t="str">
        <f>IF(VLOOKUP($A141,'FE - Flux 2 - UBL'!$A141:$R1016,11,FALSE)=0,"",VLOOKUP($A141,'FE - Flux 2 - UBL'!$A141:$R1016,11,FALSE))</f>
        <v/>
      </c>
      <c r="J141" s="93" t="str">
        <f>IF(VLOOKUP($A141,'FE - Flux 2 - UBL'!$A141:$R1016,12,FALSE)=0,"",VLOOKUP($A141,'FE - Flux 2 - UBL'!$A141:$R1016,12,FALSE))</f>
        <v/>
      </c>
      <c r="K141" s="91" t="str">
        <f>IF(VLOOKUP($A141,'FE - Flux 2 - UBL'!$A141:$R1016,13,FALSE)=0,"",VLOOKUP($A141,'FE - Flux 2 - UBL'!$A141:$R1016,13,FALSE))</f>
        <v/>
      </c>
      <c r="L141" s="159" t="str">
        <f>IF(VLOOKUP($A141,'FE - Flux 2 - UBL'!$A141:$R1016,14,FALSE)=0,"",VLOOKUP($A141,'FE - Flux 2 - UBL'!$A141:$R1016,14,FALSE))</f>
        <v/>
      </c>
      <c r="M141" s="95" t="str">
        <f>IF(VLOOKUP($A141,'FE - Flux 2 - UBL'!$A141:$R1016,15,FALSE)=0,"",VLOOKUP($A141,'FE - Flux 2 - UBL'!$A141:$R1016,15,FALSE))</f>
        <v>Group of business terms used to indicate the entity that will pay the invoice. Evolution of the standard to be expected for the addition of this block as well as the related data</v>
      </c>
      <c r="N141" s="95" t="str">
        <f>IF(VLOOKUP($A141,'FE - Flux 2 - UBL'!$A141:$R1016,16,FALSE)=0,"",VLOOKUP($A141,'FE - Flux 2 - UBL'!$A141:$R1016,16,FALSE))</f>
        <v> B2B extension of the standard</v>
      </c>
      <c r="O141" s="91" t="str">
        <f>IF(VLOOKUP($A141,'FE - Flux 2 - UBL'!$A141:$R1016,17,FALSE)=0,"",VLOOKUP($A141,'FE - Flux 2 - UBL'!$A141:$R1016,17,FALSE))</f>
        <v/>
      </c>
      <c r="P141" s="91" t="str">
        <f>IF(VLOOKUP($A141,'FE - Flux 2 - UBL'!$A141:$R1016,18,FALSE)=0,"",VLOOKUP($A141,'FE - Flux 2 - UBL'!$A141:$R1016,18,FALSE))</f>
        <v/>
      </c>
      <c r="Q141" s="91" t="str">
        <f>IF(VLOOKUP($A141,'FE - Flux 2 - UBL'!$A141:$S1016,19,FALSE)=0,"",VLOOKUP($A141,'FE - Flux 2 - UBL'!$A141:$S1016,19,FALSE))</f>
        <v/>
      </c>
      <c r="R141" s="91" t="s">
        <v>2174</v>
      </c>
      <c r="S141" s="95" t="str">
        <f>IF(VLOOKUP($A141,'FE - Flux 2 - CII'!$A141:$R581,17,FALSE)=0,"",VLOOKUP($A141,'FE - Flux 2 - CII'!$A141:$R581,18,FALSE))</f>
        <v/>
      </c>
    </row>
    <row r="142" spans="1:19" ht="28">
      <c r="A142" s="97" t="s">
        <v>710</v>
      </c>
      <c r="B142" s="238" t="str">
        <f>VLOOKUP(A142,'FE - Flux 2 - UBL'!A142:D822,4,FALSE)</f>
        <v> 1..1</v>
      </c>
      <c r="C142" s="43"/>
      <c r="D142" s="98" t="s">
        <v>711</v>
      </c>
      <c r="E142" s="205"/>
      <c r="F142" s="205"/>
      <c r="G142" s="291" t="s">
        <v>1910</v>
      </c>
      <c r="H142" s="292"/>
      <c r="I142" s="93" t="str">
        <f>IF(VLOOKUP($A142,'FE - Flux 2 - UBL'!$A142:$R1017,11,FALSE)=0,"",VLOOKUP($A142,'FE - Flux 2 - UBL'!$A142:$R1017,11,FALSE))</f>
        <v> TEXT</v>
      </c>
      <c r="J142" s="93">
        <f>IF(VLOOKUP($A142,'FE - Flux 2 - UBL'!$A142:$R1017,12,FALSE)=0,"",VLOOKUP($A142,'FE - Flux 2 - UBL'!$A142:$R1017,12,FALSE))</f>
        <v>99</v>
      </c>
      <c r="K142" s="91" t="str">
        <f>IF(VLOOKUP($A142,'FE - Flux 2 - UBL'!$A142:$R1017,13,FALSE)=0,"",VLOOKUP($A142,'FE - Flux 2 - UBL'!$A142:$R1017,13,FALSE))</f>
        <v/>
      </c>
      <c r="L142" s="159" t="str">
        <f>IF(VLOOKUP($A142,'FE - Flux 2 - UBL'!$A142:$R1017,14,FALSE)=0,"",VLOOKUP($A142,'FE - Flux 2 - UBL'!$A142:$R1017,14,FALSE))</f>
        <v/>
      </c>
      <c r="M142" s="95" t="str">
        <f>IF(VLOOKUP($A142,'FE - Flux 2 - UBL'!$A142:$R1017,15,FALSE)=0,"",VLOOKUP($A142,'FE - Flux 2 - UBL'!$A142:$R1017,15,FALSE))</f>
        <v> Full name of payer</v>
      </c>
      <c r="N142" s="95" t="str">
        <f>IF(VLOOKUP($A142,'FE - Flux 2 - UBL'!$A142:$R1017,16,FALSE)=0,"",VLOOKUP($A142,'FE - Flux 2 - UBL'!$A142:$R1017,16,FALSE))</f>
        <v xml:space="preserve"/>
      </c>
      <c r="O142" s="91" t="str">
        <f>IF(VLOOKUP($A142,'FE - Flux 2 - UBL'!$A142:$R1017,17,FALSE)=0,"",VLOOKUP($A142,'FE - Flux 2 - UBL'!$A142:$R1017,17,FALSE))</f>
        <v/>
      </c>
      <c r="P142" s="91" t="str">
        <f>IF(VLOOKUP($A142,'FE - Flux 2 - UBL'!$A142:$R1017,18,FALSE)=0,"",VLOOKUP($A142,'FE - Flux 2 - UBL'!$A142:$R1017,18,FALSE))</f>
        <v/>
      </c>
      <c r="Q142" s="91" t="str">
        <f>IF(VLOOKUP($A142,'FE - Flux 2 - UBL'!$A142:$S1017,19,FALSE)=0,"",VLOOKUP($A142,'FE - Flux 2 - UBL'!$A142:$S1017,19,FALSE))</f>
        <v/>
      </c>
      <c r="R142" s="91" t="s">
        <v>2174</v>
      </c>
      <c r="S142" s="95" t="str">
        <f>IF(VLOOKUP($A142,'FE - Flux 2 - CII'!$A142:$R582,17,FALSE)=0,"",VLOOKUP($A142,'FE - Flux 2 - CII'!$A142:$R582,18,FALSE))</f>
        <v/>
      </c>
    </row>
    <row r="143" spans="1:19" ht="28">
      <c r="A143" s="97" t="s">
        <v>714</v>
      </c>
      <c r="B143" s="238" t="str">
        <f>VLOOKUP(A143,'FE - Flux 2 - UBL'!A143:D823,4,FALSE)</f>
        <v> 0..1</v>
      </c>
      <c r="C143" s="43"/>
      <c r="D143" s="98" t="s">
        <v>715</v>
      </c>
      <c r="E143" s="205"/>
      <c r="F143" s="205"/>
      <c r="G143" s="291" t="s">
        <v>1911</v>
      </c>
      <c r="H143" s="292"/>
      <c r="I143" s="93" t="str">
        <f>IF(VLOOKUP($A143,'FE - Flux 2 - UBL'!$A143:$R1018,11,FALSE)=0,"",VLOOKUP($A143,'FE - Flux 2 - UBL'!$A143:$R1018,11,FALSE))</f>
        <v> CODED</v>
      </c>
      <c r="J143" s="93">
        <f>IF(VLOOKUP($A143,'FE - Flux 2 - UBL'!$A143:$R1018,12,FALSE)=0,"",VLOOKUP($A143,'FE - Flux 2 - UBL'!$A143:$R1018,12,FALSE))</f>
        <v>3</v>
      </c>
      <c r="K143" s="91" t="str">
        <f>IF(VLOOKUP($A143,'FE - Flux 2 - UBL'!$A143:$R1018,13,FALSE)=0,"",VLOOKUP($A143,'FE - Flux 2 - UBL'!$A143:$R1018,13,FALSE))</f>
        <v> UNCL 3035</v>
      </c>
      <c r="L143" s="159" t="str">
        <f>IF(VLOOKUP($A143,'FE - Flux 2 - UBL'!$A143:$R1018,14,FALSE)=0,"",VLOOKUP($A143,'FE - Flux 2 - UBL'!$A143:$R1018,14,FALSE))</f>
        <v/>
      </c>
      <c r="M143" s="95" t="str">
        <f>IF(VLOOKUP($A143,'FE - Flux 2 - UBL'!$A143:$R1018,15,FALSE)=0,"",VLOOKUP($A143,'FE - Flux 2 - UBL'!$A143:$R1018,15,FALSE))</f>
        <v/>
      </c>
      <c r="N143" s="95" t="str">
        <f>IF(VLOOKUP($A143,'FE - Flux 2 - UBL'!$A143:$R1018,16,FALSE)=0,"",VLOOKUP($A143,'FE - Flux 2 - UBL'!$A143:$R1018,16,FALSE))</f>
        <v> To be chosen from the UNCL 3035 list.</v>
      </c>
      <c r="O143" s="91" t="str">
        <f>IF(VLOOKUP($A143,'FE - Flux 2 - UBL'!$A143:$R1018,17,FALSE)=0,"",VLOOKUP($A143,'FE - Flux 2 - UBL'!$A143:$R1018,17,FALSE))</f>
        <v/>
      </c>
      <c r="P143" s="91" t="str">
        <f>IF(VLOOKUP($A143,'FE - Flux 2 - UBL'!$A143:$R1018,18,FALSE)=0,"",VLOOKUP($A143,'FE - Flux 2 - UBL'!$A143:$R1018,18,FALSE))</f>
        <v/>
      </c>
      <c r="Q143" s="91" t="str">
        <f>IF(VLOOKUP($A143,'FE - Flux 2 - UBL'!$A143:$S1018,19,FALSE)=0,"",VLOOKUP($A143,'FE - Flux 2 - UBL'!$A143:$S1018,19,FALSE))</f>
        <v/>
      </c>
      <c r="R143" s="91" t="s">
        <v>2174</v>
      </c>
      <c r="S143" s="95" t="str">
        <f>IF(VLOOKUP($A143,'FE - Flux 2 - CII'!$A143:$R583,17,FALSE)=0,"",VLOOKUP($A143,'FE - Flux 2 - CII'!$A143:$R583,18,FALSE))</f>
        <v/>
      </c>
    </row>
    <row r="144" spans="1:19" ht="28">
      <c r="A144" s="97" t="s">
        <v>718</v>
      </c>
      <c r="B144" s="238" t="str">
        <f>VLOOKUP(A144,'FE - Flux 2 - UBL'!A144:D824,4,FALSE)</f>
        <v> 0..1</v>
      </c>
      <c r="C144" s="43"/>
      <c r="D144" s="98" t="s">
        <v>719</v>
      </c>
      <c r="E144" s="205"/>
      <c r="F144" s="205"/>
      <c r="G144" s="291" t="s">
        <v>1912</v>
      </c>
      <c r="H144" s="292"/>
      <c r="I144" s="93" t="str">
        <f>IF(VLOOKUP($A144,'FE - Flux 2 - UBL'!$A144:$R1019,11,FALSE)=0,"",VLOOKUP($A144,'FE - Flux 2 - UBL'!$A144:$R1019,11,FALSE))</f>
        <v> TEXT</v>
      </c>
      <c r="J144" s="93">
        <f>IF(VLOOKUP($A144,'FE - Flux 2 - UBL'!$A144:$R1019,12,FALSE)=0,"",VLOOKUP($A144,'FE - Flux 2 - UBL'!$A144:$R1019,12,FALSE))</f>
        <v>99</v>
      </c>
      <c r="K144" s="91" t="str">
        <f>IF(VLOOKUP($A144,'FE - Flux 2 - UBL'!$A144:$R1019,13,FALSE)=0,"",VLOOKUP($A144,'FE - Flux 2 - UBL'!$A144:$R1019,13,FALSE))</f>
        <v/>
      </c>
      <c r="L144" s="159" t="str">
        <f>IF(VLOOKUP($A144,'FE - Flux 2 - UBL'!$A144:$R1019,14,FALSE)=0,"",VLOOKUP($A144,'FE - Flux 2 - UBL'!$A144:$R1019,14,FALSE))</f>
        <v/>
      </c>
      <c r="M144" s="95" t="str">
        <f>IF(VLOOKUP($A144,'FE - Flux 2 - UBL'!$A144:$R1019,15,FALSE)=0,"",VLOOKUP($A144,'FE - Flux 2 - UBL'!$A144:$R1019,15,FALSE))</f>
        <v> Name by which the payer is known, other than the payer's business name (also called Business Name).</v>
      </c>
      <c r="N144" s="95" t="str">
        <f>IF(VLOOKUP($A144,'FE - Flux 2 - UBL'!$A144:$R1019,16,FALSE)=0,"",VLOOKUP($A144,'FE - Flux 2 - UBL'!$A144:$R1019,16,FALSE))</f>
        <v> It can be used if it differs from the company name of the payer</v>
      </c>
      <c r="O144" s="91" t="str">
        <f>IF(VLOOKUP($A144,'FE - Flux 2 - UBL'!$A144:$R1019,17,FALSE)=0,"",VLOOKUP($A144,'FE - Flux 2 - UBL'!$A144:$R1019,17,FALSE))</f>
        <v/>
      </c>
      <c r="P144" s="91" t="str">
        <f>IF(VLOOKUP($A144,'FE - Flux 2 - UBL'!$A144:$R1019,18,FALSE)=0,"",VLOOKUP($A144,'FE - Flux 2 - UBL'!$A144:$R1019,18,FALSE))</f>
        <v/>
      </c>
      <c r="Q144" s="91" t="str">
        <f>IF(VLOOKUP($A144,'FE - Flux 2 - UBL'!$A144:$S1019,19,FALSE)=0,"",VLOOKUP($A144,'FE - Flux 2 - UBL'!$A144:$S1019,19,FALSE))</f>
        <v/>
      </c>
      <c r="R144" s="91" t="s">
        <v>2174</v>
      </c>
      <c r="S144" s="95" t="str">
        <f>IF(VLOOKUP($A144,'FE - Flux 2 - CII'!$A144:$R584,17,FALSE)=0,"",VLOOKUP($A144,'FE - Flux 2 - CII'!$A144:$R584,18,FALSE))</f>
        <v/>
      </c>
    </row>
    <row r="145" spans="1:19" ht="28">
      <c r="A145" s="97" t="s">
        <v>723</v>
      </c>
      <c r="B145" s="238" t="str">
        <f>VLOOKUP(A145,'FE - Flux 2 - UBL'!A145:D825,4,FALSE)</f>
        <v> 0..n</v>
      </c>
      <c r="C145" s="43"/>
      <c r="D145" s="214" t="s">
        <v>724</v>
      </c>
      <c r="E145" s="205"/>
      <c r="F145" s="205"/>
      <c r="G145" s="291" t="s">
        <v>1913</v>
      </c>
      <c r="H145" s="292"/>
      <c r="I145" s="93" t="str">
        <f>IF(VLOOKUP($A145,'FE - Flux 2 - UBL'!$A145:$R1020,11,FALSE)=0,"",VLOOKUP($A145,'FE - Flux 2 - UBL'!$A145:$R1020,11,FALSE))</f>
        <v> IDENTIFIER</v>
      </c>
      <c r="J145" s="93">
        <f>IF(VLOOKUP($A145,'FE - Flux 2 - UBL'!$A145:$R1020,12,FALSE)=0,"",VLOOKUP($A145,'FE - Flux 2 - UBL'!$A145:$R1020,12,FALSE))</f>
        <v>100</v>
      </c>
      <c r="K145" s="91" t="str">
        <f>IF(VLOOKUP($A145,'FE - Flux 2 - UBL'!$A145:$R1020,13,FALSE)=0,"",VLOOKUP($A145,'FE - Flux 2 - UBL'!$A145:$R1020,13,FALSE))</f>
        <v/>
      </c>
      <c r="L145" s="159" t="str">
        <f>IF(VLOOKUP($A145,'FE - Flux 2 - UBL'!$A145:$R1020,14,FALSE)=0,"",VLOOKUP($A145,'FE - Flux 2 - UBL'!$A145:$R1020,14,FALSE))</f>
        <v/>
      </c>
      <c r="M145" s="95" t="str">
        <f>IF(VLOOKUP($A145,'FE - Flux 2 - UBL'!$A145:$R1020,15,FALSE)=0,"",VLOOKUP($A145,'FE - Flux 2 - UBL'!$A145:$R1020,15,FALSE))</f>
        <v> Payer identification</v>
      </c>
      <c r="N145" s="95" t="str">
        <f>IF(VLOOKUP($A145,'FE - Flux 2 - UBL'!$A145:$R1020,16,FALSE)=0,"",VLOOKUP($A145,'FE - Flux 2 - UBL'!$A145:$R1020,16,FALSE))</f>
        <v/>
      </c>
      <c r="O145" s="91" t="str">
        <f>IF(VLOOKUP($A145,'FE - Flux 2 - UBL'!$A145:$R1020,17,FALSE)=0,"",VLOOKUP($A145,'FE - Flux 2 - UBL'!$A145:$R1020,17,FALSE))</f>
        <v> G1.74 G1.80</v>
      </c>
      <c r="P145" s="91" t="str">
        <f>IF(VLOOKUP($A145,'FE - Flux 2 - UBL'!$A145:$R1020,18,FALSE)=0,"",VLOOKUP($A145,'FE - Flux 2 - UBL'!$A145:$R1020,18,FALSE))</f>
        <v/>
      </c>
      <c r="Q145" s="91" t="str">
        <f>IF(VLOOKUP($A145,'FE - Flux 2 - UBL'!$A145:$S1020,19,FALSE)=0,"",VLOOKUP($A145,'FE - Flux 2 - UBL'!$A145:$S1020,19,FALSE))</f>
        <v/>
      </c>
      <c r="R145" s="91" t="s">
        <v>2174</v>
      </c>
      <c r="S145" s="95" t="str">
        <f>IF(VLOOKUP($A145,'FE - Flux 2 - CII'!$A145:$R585,17,FALSE)=0,"",VLOOKUP($A145,'FE - Flux 2 - CII'!$A145:$R585,18,FALSE))</f>
        <v/>
      </c>
    </row>
    <row r="146" spans="1:19" ht="28">
      <c r="A146" s="109" t="s">
        <v>727</v>
      </c>
      <c r="B146" s="238" t="str">
        <f>VLOOKUP(A146,'FE - Flux 2 - UBL'!A146:D826,4,FALSE)</f>
        <v> 1..1</v>
      </c>
      <c r="C146" s="43"/>
      <c r="D146" s="37"/>
      <c r="E146" s="285" t="s">
        <v>215</v>
      </c>
      <c r="F146" s="287"/>
      <c r="G146" s="291" t="s">
        <v>1914</v>
      </c>
      <c r="H146" s="292"/>
      <c r="I146" s="93" t="str">
        <f>IF(VLOOKUP($A146,'FE - Flux 2 - UBL'!$A146:$R1021,11,FALSE)=0,"",VLOOKUP($A146,'FE - Flux 2 - UBL'!$A146:$R1021,11,FALSE))</f>
        <v> IDENTIFIER</v>
      </c>
      <c r="J146" s="93">
        <f>IF(VLOOKUP($A146,'FE - Flux 2 - UBL'!$A146:$R1021,12,FALSE)=0,"",VLOOKUP($A146,'FE - Flux 2 - UBL'!$A146:$R1021,12,FALSE))</f>
        <v>4</v>
      </c>
      <c r="K146" s="91" t="str">
        <f>IF(VLOOKUP($A146,'FE - Flux 2 - UBL'!$A146:$R1021,13,FALSE)=0,"",VLOOKUP($A146,'FE - Flux 2 - UBL'!$A146:$R1021,13,FALSE))</f>
        <v> ISO6523 (ICD)</v>
      </c>
      <c r="L146" s="159" t="str">
        <f>IF(VLOOKUP($A146,'FE - Flux 2 - UBL'!$A146:$R1021,14,FALSE)=0,"",VLOOKUP($A146,'FE - Flux 2 - UBL'!$A146:$R1021,14,FALSE))</f>
        <v> Value = 0009 for a SIRET</v>
      </c>
      <c r="M146" s="95" t="str">
        <f>IF(VLOOKUP($A146,'FE - Flux 2 - UBL'!$A146:$R1021,15,FALSE)=0,"",VLOOKUP($A146,'FE - Flux 2 - UBL'!$A146:$R1021,15,FALSE))</f>
        <v/>
      </c>
      <c r="N146" s="95" t="str">
        <f>IF(VLOOKUP($A146,'FE - Flux 2 - UBL'!$A146:$R1021,16,FALSE)=0,"",VLOOKUP($A146,'FE - Flux 2 - UBL'!$A146:$R1021,16,FALSE))</f>
        <v/>
      </c>
      <c r="O146" s="91" t="str">
        <f>IF(VLOOKUP($A146,'FE - Flux 2 - UBL'!$A146:$R1021,17,FALSE)=0,"",VLOOKUP($A146,'FE - Flux 2 - UBL'!$A146:$R1021,17,FALSE))</f>
        <v/>
      </c>
      <c r="P146" s="91" t="str">
        <f>IF(VLOOKUP($A146,'FE - Flux 2 - UBL'!$A146:$R1021,18,FALSE)=0,"",VLOOKUP($A146,'FE - Flux 2 - UBL'!$A146:$R1021,18,FALSE))</f>
        <v/>
      </c>
      <c r="Q146" s="91" t="str">
        <f>IF(VLOOKUP($A146,'FE - Flux 2 - UBL'!$A146:$S1021,19,FALSE)=0,"",VLOOKUP($A146,'FE - Flux 2 - UBL'!$A146:$S1021,19,FALSE))</f>
        <v/>
      </c>
      <c r="R146" s="91" t="s">
        <v>2174</v>
      </c>
      <c r="S146" s="95" t="str">
        <f>IF(VLOOKUP($A146,'FE - Flux 2 - CII'!$A146:$R586,17,FALSE)=0,"",VLOOKUP($A146,'FE - Flux 2 - CII'!$A146:$R586,18,FALSE))</f>
        <v/>
      </c>
    </row>
    <row r="147" spans="1:19" ht="42">
      <c r="A147" s="97" t="s">
        <v>729</v>
      </c>
      <c r="B147" s="238" t="str">
        <f>VLOOKUP(A147,'FE - Flux 2 - UBL'!A147:D827,4,FALSE)</f>
        <v> 0..1</v>
      </c>
      <c r="C147" s="44"/>
      <c r="D147" s="214" t="s">
        <v>730</v>
      </c>
      <c r="E147" s="205"/>
      <c r="F147" s="205"/>
      <c r="G147" s="291" t="s">
        <v>1915</v>
      </c>
      <c r="H147" s="292"/>
      <c r="I147" s="93" t="str">
        <f>IF(VLOOKUP($A147,'FE - Flux 2 - UBL'!$A147:$R1022,11,FALSE)=0,"",VLOOKUP($A147,'FE - Flux 2 - UBL'!$A147:$R1022,11,FALSE))</f>
        <v> IDENTIFIER</v>
      </c>
      <c r="J147" s="93">
        <f>IF(VLOOKUP($A147,'FE - Flux 2 - UBL'!$A147:$R1022,12,FALSE)=0,"",VLOOKUP($A147,'FE - Flux 2 - UBL'!$A147:$R1022,12,FALSE))</f>
        <v>9</v>
      </c>
      <c r="K147" s="91" t="str">
        <f>IF(VLOOKUP($A147,'FE - Flux 2 - UBL'!$A147:$R1022,13,FALSE)=0,"",VLOOKUP($A147,'FE - Flux 2 - UBL'!$A147:$R1022,13,FALSE))</f>
        <v/>
      </c>
      <c r="L147" s="159" t="str">
        <f>IF(VLOOKUP($A147,'FE - Flux 2 - UBL'!$A147:$R1022,14,FALSE)=0,"",VLOOKUP($A147,'FE - Flux 2 - UBL'!$A147:$R1022,14,FALSE))</f>
        <v/>
      </c>
      <c r="M147" s="95" t="str">
        <f>IF(VLOOKUP($A147,'FE - Flux 2 - UBL'!$A147:$R1022,15,FALSE)=0,"",VLOOKUP($A147,'FE - Flux 2 - UBL'!$A147:$R1022,15,FALSE))</f>
        <v>Identifier issued by an official registration body, which identifies the payer as a legal entity or legal entity.</v>
      </c>
      <c r="N147" s="95" t="str">
        <f>IF(VLOOKUP($A147,'FE - Flux 2 - UBL'!$A147:$R1022,16,FALSE)=0,"",VLOOKUP($A147,'FE - Flux 2 - UBL'!$A147:$R1022,16,FALSE))</f>
        <v> If no identification diagram is specified, it should be known to the Buyer and the Seller.</v>
      </c>
      <c r="O147" s="91" t="str">
        <f>IF(VLOOKUP($A147,'FE - Flux 2 - UBL'!$A147:$R1022,17,FALSE)=0,"",VLOOKUP($A147,'FE - Flux 2 - UBL'!$A147:$R1022,17,FALSE))</f>
        <v> G1.75</v>
      </c>
      <c r="P147" s="91" t="str">
        <f>IF(VLOOKUP($A147,'FE - Flux 2 - UBL'!$A147:$R1022,18,FALSE)=0,"",VLOOKUP($A147,'FE - Flux 2 - UBL'!$A147:$R1022,18,FALSE))</f>
        <v/>
      </c>
      <c r="Q147" s="91" t="str">
        <f>IF(VLOOKUP($A147,'FE - Flux 2 - UBL'!$A147:$S1022,19,FALSE)=0,"",VLOOKUP($A147,'FE - Flux 2 - UBL'!$A147:$S1022,19,FALSE))</f>
        <v/>
      </c>
      <c r="R147" s="91" t="s">
        <v>2174</v>
      </c>
      <c r="S147" s="95" t="str">
        <f>IF(VLOOKUP($A147,'FE - Flux 2 - CII'!$A147:$R587,17,FALSE)=0,"",VLOOKUP($A147,'FE - Flux 2 - CII'!$A147:$R587,18,FALSE))</f>
        <v/>
      </c>
    </row>
    <row r="148" spans="1:19" ht="28">
      <c r="A148" s="109" t="s">
        <v>734</v>
      </c>
      <c r="B148" s="238" t="str">
        <f>VLOOKUP(A148,'FE - Flux 2 - UBL'!A148:D828,4,FALSE)</f>
        <v> 1..1</v>
      </c>
      <c r="C148" s="43"/>
      <c r="D148" s="37"/>
      <c r="E148" s="285" t="s">
        <v>215</v>
      </c>
      <c r="F148" s="287"/>
      <c r="G148" s="318" t="s">
        <v>1916</v>
      </c>
      <c r="H148" s="319"/>
      <c r="I148" s="93" t="str">
        <f>IF(VLOOKUP($A148,'FE - Flux 2 - UBL'!$A148:$R1023,11,FALSE)=0,"",VLOOKUP($A148,'FE - Flux 2 - UBL'!$A148:$R1023,11,FALSE))</f>
        <v> IDENTIFIER</v>
      </c>
      <c r="J148" s="93">
        <f>IF(VLOOKUP($A148,'FE - Flux 2 - UBL'!$A148:$R1023,12,FALSE)=0,"",VLOOKUP($A148,'FE - Flux 2 - UBL'!$A148:$R1023,12,FALSE))</f>
        <v>4</v>
      </c>
      <c r="K148" s="91" t="str">
        <f>IF(VLOOKUP($A148,'FE - Flux 2 - UBL'!$A148:$R1023,13,FALSE)=0,"",VLOOKUP($A148,'FE - Flux 2 - UBL'!$A148:$R1023,13,FALSE))</f>
        <v> ISO6523 (ICD)</v>
      </c>
      <c r="L148" s="159" t="str">
        <f>IF(VLOOKUP($A148,'FE - Flux 2 - UBL'!$A148:$R1023,14,FALSE)=0,"",VLOOKUP($A148,'FE - Flux 2 - UBL'!$A148:$R1023,14,FALSE))</f>
        <v> Value = 0002 for a SIREN</v>
      </c>
      <c r="M148" s="95" t="str">
        <f>IF(VLOOKUP($A148,'FE - Flux 2 - UBL'!$A148:$R1023,15,FALSE)=0,"",VLOOKUP($A148,'FE - Flux 2 - UBL'!$A148:$R1023,15,FALSE))</f>
        <v/>
      </c>
      <c r="N148" s="95" t="str">
        <f>IF(VLOOKUP($A148,'FE - Flux 2 - UBL'!$A148:$R1023,16,FALSE)=0,"",VLOOKUP($A148,'FE - Flux 2 - UBL'!$A148:$R1023,16,FALSE))</f>
        <v/>
      </c>
      <c r="O148" s="91" t="str">
        <f>IF(VLOOKUP($A148,'FE - Flux 2 - UBL'!$A148:$R1023,17,FALSE)=0,"",VLOOKUP($A148,'FE - Flux 2 - UBL'!$A148:$R1023,17,FALSE))</f>
        <v/>
      </c>
      <c r="P148" s="91" t="str">
        <f>IF(VLOOKUP($A148,'FE - Flux 2 - UBL'!$A148:$R1023,18,FALSE)=0,"",VLOOKUP($A148,'FE - Flux 2 - UBL'!$A148:$R1023,18,FALSE))</f>
        <v/>
      </c>
      <c r="Q148" s="91" t="str">
        <f>IF(VLOOKUP($A148,'FE - Flux 2 - UBL'!$A148:$S1023,19,FALSE)=0,"",VLOOKUP($A148,'FE - Flux 2 - UBL'!$A148:$S1023,19,FALSE))</f>
        <v/>
      </c>
      <c r="R148" s="91" t="s">
        <v>2174</v>
      </c>
      <c r="S148" s="95" t="str">
        <f>IF(VLOOKUP($A148,'FE - Flux 2 - CII'!$A148:$R588,17,FALSE)=0,"",VLOOKUP($A148,'FE - Flux 2 - CII'!$A148:$R588,18,FALSE))</f>
        <v/>
      </c>
    </row>
    <row r="149" spans="1:19" ht="70">
      <c r="A149" s="97" t="s">
        <v>736</v>
      </c>
      <c r="B149" s="238" t="str">
        <f>VLOOKUP(A149,'FE - Flux 2 - UBL'!A149:D829,4,FALSE)</f>
        <v> 0..1</v>
      </c>
      <c r="C149" s="43"/>
      <c r="D149" s="137" t="s">
        <v>737</v>
      </c>
      <c r="E149" s="133"/>
      <c r="F149" s="133"/>
      <c r="G149" s="291" t="s">
        <v>1917</v>
      </c>
      <c r="H149" s="292"/>
      <c r="I149" s="93" t="str">
        <f>IF(VLOOKUP($A149,'FE - Flux 2 - UBL'!$A149:$R1024,11,FALSE)=0,"",VLOOKUP($A149,'FE - Flux 2 - UBL'!$A149:$R1024,11,FALSE))</f>
        <v> IDENTIFIER</v>
      </c>
      <c r="J149" s="93">
        <f>IF(VLOOKUP($A149,'FE - Flux 2 - UBL'!$A149:$R1024,12,FALSE)=0,"",VLOOKUP($A149,'FE - Flux 2 - UBL'!$A149:$R1024,12,FALSE))</f>
        <v>15</v>
      </c>
      <c r="K149" s="91" t="str">
        <f>IF(VLOOKUP($A149,'FE - Flux 2 - UBL'!$A149:$R1024,13,FALSE)=0,"",VLOOKUP($A149,'FE - Flux 2 - UBL'!$A149:$R1024,13,FALSE))</f>
        <v/>
      </c>
      <c r="L149" s="159" t="str">
        <f>IF(VLOOKUP($A149,'FE - Flux 2 - UBL'!$A149:$R1024,14,FALSE)=0,"",VLOOKUP($A149,'FE - Flux 2 - UBL'!$A149:$R1024,14,FALSE))</f>
        <v/>
      </c>
      <c r="M149" s="95" t="str">
        <f>IF(VLOOKUP($A149,'FE - Flux 2 - UBL'!$A149:$R1024,15,FALSE)=0,"",VLOOKUP($A149,'FE - Flux 2 - UBL'!$A149:$R1024,15,FALSE))</f>
        <v> Payer's VAT identifier (also called Payer's VAT identification number).</v>
      </c>
      <c r="N149" s="95" t="str">
        <f>IF(VLOOKUP($A149,'FE - Flux 2 - UBL'!$A149:$R1024,16,FALSE)=0,"",VLOOKUP($A149,'FE - Flux 2 - UBL'!$A149:$R1024,16,FALSE))</f>
        <v> According to Article 215 of Council Directive 2006/112/EC [2], the individual VAT identification number includes a prefix in accordance with ISO 3166-1 alpha-2 to identify the Member State by which it was awarded. However, Greece is allowed to use the prefix "EL".</v>
      </c>
      <c r="O149" s="91" t="str">
        <f>IF(VLOOKUP($A149,'FE - Flux 2 - UBL'!$A149:$R1024,17,FALSE)=0,"",VLOOKUP($A149,'FE - Flux 2 - UBL'!$A149:$R1024,17,FALSE))</f>
        <v> G6.17</v>
      </c>
      <c r="P149" s="91" t="str">
        <f>IF(VLOOKUP($A149,'FE - Flux 2 - UBL'!$A149:$R1024,18,FALSE)=0,"",VLOOKUP($A149,'FE - Flux 2 - UBL'!$A149:$R1024,18,FALSE))</f>
        <v/>
      </c>
      <c r="Q149" s="91" t="str">
        <f>IF(VLOOKUP($A149,'FE - Flux 2 - UBL'!$A149:$S1024,19,FALSE)=0,"",VLOOKUP($A149,'FE - Flux 2 - UBL'!$A149:$S1024,19,FALSE))</f>
        <v/>
      </c>
      <c r="R149" s="91" t="s">
        <v>2174</v>
      </c>
      <c r="S149" s="95" t="str">
        <f>IF(VLOOKUP($A149,'FE - Flux 2 - CII'!$A149:$R589,17,FALSE)=0,"",VLOOKUP($A149,'FE - Flux 2 - CII'!$A149:$R589,18,FALSE))</f>
        <v/>
      </c>
    </row>
    <row r="150" spans="1:19" ht="28">
      <c r="A150" s="109" t="s">
        <v>741</v>
      </c>
      <c r="B150" s="238" t="str">
        <f>VLOOKUP(A150,'FE - Flux 2 - UBL'!A150:D830,4,FALSE)</f>
        <v> 1..1</v>
      </c>
      <c r="C150" s="43"/>
      <c r="D150" s="37"/>
      <c r="E150" s="285" t="s">
        <v>1918</v>
      </c>
      <c r="F150" s="287"/>
      <c r="G150" s="318" t="s">
        <v>1919</v>
      </c>
      <c r="H150" s="319"/>
      <c r="I150" s="93" t="str">
        <f>IF(VLOOKUP($A150,'FE - Flux 2 - UBL'!$A150:$R1025,11,FALSE)=0,"",VLOOKUP($A150,'FE - Flux 2 - UBL'!$A150:$R1025,11,FALSE))</f>
        <v> CODED</v>
      </c>
      <c r="J150" s="93">
        <f>IF(VLOOKUP($A150,'FE - Flux 2 - UBL'!$A150:$R1025,12,FALSE)=0,"",VLOOKUP($A150,'FE - Flux 2 - UBL'!$A150:$R1025,12,FALSE))</f>
        <v>3</v>
      </c>
      <c r="K150" s="91" t="str">
        <f>IF(VLOOKUP($A150,'FE - Flux 2 - UBL'!$A150:$R1025,13,FALSE)=0,"",VLOOKUP($A150,'FE - Flux 2 - UBL'!$A150:$R1025,13,FALSE))</f>
        <v> Value = VAT (UBL) Value = VA (CII)</v>
      </c>
      <c r="L150" s="159" t="str">
        <f>IF(VLOOKUP($A150,'FE - Flux 2 - UBL'!$A150:$R1025,14,FALSE)=0,"",VLOOKUP($A150,'FE - Flux 2 - UBL'!$A150:$R1025,14,FALSE))</f>
        <v/>
      </c>
      <c r="M150" s="95" t="str">
        <f>IF(VLOOKUP($A150,'FE - Flux 2 - UBL'!$A150:$R1025,15,FALSE)=0,"",VLOOKUP($A150,'FE - Flux 2 - UBL'!$A150:$R1025,15,FALSE))</f>
        <v/>
      </c>
      <c r="N150" s="95" t="str">
        <f>IF(VLOOKUP($A150,'FE - Flux 2 - UBL'!$A150:$R1025,16,FALSE)=0,"",VLOOKUP($A150,'FE - Flux 2 - UBL'!$A150:$R1025,16,FALSE))</f>
        <v/>
      </c>
      <c r="O150" s="91" t="str">
        <f>IF(VLOOKUP($A150,'FE - Flux 2 - UBL'!$A150:$R1025,17,FALSE)=0,"",VLOOKUP($A150,'FE - Flux 2 - UBL'!$A150:$R1025,17,FALSE))</f>
        <v/>
      </c>
      <c r="P150" s="91" t="str">
        <f>IF(VLOOKUP($A150,'FE - Flux 2 - UBL'!$A150:$R1025,18,FALSE)=0,"",VLOOKUP($A150,'FE - Flux 2 - UBL'!$A150:$R1025,18,FALSE))</f>
        <v/>
      </c>
      <c r="Q150" s="91" t="str">
        <f>IF(VLOOKUP($A150,'FE - Flux 2 - UBL'!$A150:$S1025,19,FALSE)=0,"",VLOOKUP($A150,'FE - Flux 2 - UBL'!$A150:$S1025,19,FALSE))</f>
        <v/>
      </c>
      <c r="R150" s="91" t="s">
        <v>2174</v>
      </c>
      <c r="S150" s="95" t="str">
        <f>IF(VLOOKUP($A150,'FE - Flux 2 - CII'!$A150:$R590,17,FALSE)=0,"",VLOOKUP($A150,'FE - Flux 2 - CII'!$A150:$R590,18,FALSE))</f>
        <v/>
      </c>
    </row>
    <row r="151" spans="1:19" ht="28">
      <c r="A151" s="97" t="s">
        <v>744</v>
      </c>
      <c r="B151" s="238" t="str">
        <f>VLOOKUP(A151,'FE - Flux 2 - UBL'!A151:D831,4,FALSE)</f>
        <v>0..1</v>
      </c>
      <c r="C151" s="43"/>
      <c r="D151" s="137" t="s">
        <v>745</v>
      </c>
      <c r="E151" s="99"/>
      <c r="F151" s="133"/>
      <c r="G151" s="291" t="s">
        <v>1920</v>
      </c>
      <c r="H151" s="292"/>
      <c r="I151" s="93" t="str">
        <f>IF(VLOOKUP($A151,'FE - Flux 2 - UBL'!$A151:$R1026,11,FALSE)=0,"",VLOOKUP($A151,'FE - Flux 2 - UBL'!$A151:$R1026,11,FALSE))</f>
        <v> IDENTIFIER</v>
      </c>
      <c r="J151" s="93">
        <f>IF(VLOOKUP($A151,'FE - Flux 2 - UBL'!$A151:$R1026,12,FALSE)=0,"",VLOOKUP($A151,'FE - Flux 2 - UBL'!$A151:$R1026,12,FALSE))</f>
        <v>50</v>
      </c>
      <c r="K151" s="91" t="str">
        <f>IF(VLOOKUP($A151,'FE - Flux 2 - UBL'!$A151:$R1026,13,FALSE)=0,"",VLOOKUP($A151,'FE - Flux 2 - UBL'!$A151:$R1026,13,FALSE))</f>
        <v/>
      </c>
      <c r="L151" s="159" t="str">
        <f>IF(VLOOKUP($A151,'FE - Flux 2 - UBL'!$A151:$R1026,14,FALSE)=0,"",VLOOKUP($A151,'FE - Flux 2 - UBL'!$A151:$R1026,14,FALSE))</f>
        <v/>
      </c>
      <c r="M151" s="95" t="str">
        <f>IF(VLOOKUP($A151,'FE - Flux 2 - UBL'!$A151:$R1026,15,FALSE)=0,"",VLOOKUP($A151,'FE - Flux 2 - UBL'!$A151:$R1026,15,FALSE))</f>
        <v> Identifies the payer's email address to which a business document can be sent.</v>
      </c>
      <c r="N151" s="95" t="str">
        <f>IF(VLOOKUP($A151,'FE - Flux 2 - UBL'!$A151:$R1026,16,FALSE)=0,"",VLOOKUP($A151,'FE - Flux 2 - UBL'!$A151:$R1026,16,FALSE))</f>
        <v/>
      </c>
      <c r="O151" s="91" t="str">
        <f>IF(VLOOKUP($A151,'FE - Flux 2 - UBL'!$A151:$R1026,17,FALSE)=0,"",VLOOKUP($A151,'FE - Flux 2 - UBL'!$A151:$R1026,17,FALSE))</f>
        <v/>
      </c>
      <c r="P151" s="91" t="str">
        <f>IF(VLOOKUP($A151,'FE - Flux 2 - UBL'!$A151:$R1026,18,FALSE)=0,"",VLOOKUP($A151,'FE - Flux 2 - UBL'!$A151:$R1026,18,FALSE))</f>
        <v/>
      </c>
      <c r="Q151" s="91" t="str">
        <f>IF(VLOOKUP($A151,'FE - Flux 2 - UBL'!$A151:$S1026,19,FALSE)=0,"",VLOOKUP($A151,'FE - Flux 2 - UBL'!$A151:$S1026,19,FALSE))</f>
        <v/>
      </c>
      <c r="R151" s="91" t="s">
        <v>2174</v>
      </c>
      <c r="S151" s="95" t="str">
        <f>IF(VLOOKUP($A151,'FE - Flux 2 - CII'!$A151:$R591,17,FALSE)=0,"",VLOOKUP($A151,'FE - Flux 2 - CII'!$A151:$R591,18,FALSE))</f>
        <v/>
      </c>
    </row>
    <row r="152" spans="1:19" ht="42">
      <c r="A152" s="109" t="s">
        <v>748</v>
      </c>
      <c r="B152" s="238" t="str">
        <f>VLOOKUP(A152,'FE - Flux 2 - UBL'!A152:D832,4,FALSE)</f>
        <v> 1..1</v>
      </c>
      <c r="C152" s="43"/>
      <c r="D152" s="37"/>
      <c r="E152" s="285" t="s">
        <v>749</v>
      </c>
      <c r="F152" s="287"/>
      <c r="G152" s="291" t="s">
        <v>1921</v>
      </c>
      <c r="H152" s="292"/>
      <c r="I152" s="93" t="str">
        <f>IF(VLOOKUP($A152,'FE - Flux 2 - UBL'!$A152:$R1027,11,FALSE)=0,"",VLOOKUP($A152,'FE - Flux 2 - UBL'!$A152:$R1027,11,FALSE))</f>
        <v> IDENTIFIER</v>
      </c>
      <c r="J152" s="93">
        <f>IF(VLOOKUP($A152,'FE - Flux 2 - UBL'!$A152:$R1027,12,FALSE)=0,"",VLOOKUP($A152,'FE - Flux 2 - UBL'!$A152:$R1027,12,FALSE))</f>
        <v>4</v>
      </c>
      <c r="K152" s="91" t="str">
        <f>IF(VLOOKUP($A152,'FE - Flux 2 - UBL'!$A152:$R1027,13,FALSE)=0,"",VLOOKUP($A152,'FE - Flux 2 - UBL'!$A152:$R1027,13,FALSE))</f>
        <v> Value = VAT (UBL) Value = VA (CII) ISO6523 (ICD)</v>
      </c>
      <c r="L152" s="159" t="str">
        <f>IF(VLOOKUP($A152,'FE - Flux 2 - UBL'!$A152:$R1027,14,FALSE)=0,"",VLOOKUP($A152,'FE - Flux 2 - UBL'!$A152:$R1027,14,FALSE))</f>
        <v/>
      </c>
      <c r="M152" s="95" t="str">
        <f>IF(VLOOKUP($A152,'FE - Flux 2 - UBL'!$A152:$R1027,15,FALSE)=0,"",VLOOKUP($A152,'FE - Flux 2 - UBL'!$A152:$R1027,15,FALSE))</f>
        <v/>
      </c>
      <c r="N152" s="95" t="str">
        <f>IF(VLOOKUP($A152,'FE - Flux 2 - UBL'!$A152:$R1027,16,FALSE)=0,"",VLOOKUP($A152,'FE - Flux 2 - UBL'!$A152:$R1027,16,FALSE))</f>
        <v/>
      </c>
      <c r="O152" s="91" t="str">
        <f>IF(VLOOKUP($A152,'FE - Flux 2 - UBL'!$A152:$R1027,17,FALSE)=0,"",VLOOKUP($A152,'FE - Flux 2 - UBL'!$A152:$R1027,17,FALSE))</f>
        <v> G6.19</v>
      </c>
      <c r="P152" s="91" t="str">
        <f>IF(VLOOKUP($A152,'FE - Flux 2 - UBL'!$A152:$R1027,18,FALSE)=0,"",VLOOKUP($A152,'FE - Flux 2 - UBL'!$A152:$R1027,18,FALSE))</f>
        <v/>
      </c>
      <c r="Q152" s="91" t="str">
        <f>IF(VLOOKUP($A152,'FE - Flux 2 - UBL'!$A152:$S1027,19,FALSE)=0,"",VLOOKUP($A152,'FE - Flux 2 - UBL'!$A152:$S1027,19,FALSE))</f>
        <v/>
      </c>
      <c r="R152" s="91" t="s">
        <v>2174</v>
      </c>
      <c r="S152" s="95" t="str">
        <f>IF(VLOOKUP($A152,'FE - Flux 2 - CII'!$A152:$R592,17,FALSE)=0,"",VLOOKUP($A152,'FE - Flux 2 - CII'!$A152:$R592,18,FALSE))</f>
        <v/>
      </c>
    </row>
    <row r="153" spans="1:19" ht="28">
      <c r="A153" s="97" t="s">
        <v>752</v>
      </c>
      <c r="B153" s="238" t="str">
        <f>VLOOKUP(A153,'FE - Flux 2 - UBL'!A153:D833,4,FALSE)</f>
        <v> 0..1</v>
      </c>
      <c r="C153" s="43"/>
      <c r="D153" s="137" t="s">
        <v>753</v>
      </c>
      <c r="E153" s="133"/>
      <c r="F153" s="133"/>
      <c r="G153" s="318" t="s">
        <v>1922</v>
      </c>
      <c r="H153" s="319"/>
      <c r="I153" s="93" t="str">
        <f>IF(VLOOKUP($A153,'FE - Flux 2 - UBL'!$A153:$R1028,11,FALSE)=0,"",VLOOKUP($A153,'FE - Flux 2 - UBL'!$A153:$R1028,11,FALSE))</f>
        <v/>
      </c>
      <c r="J153" s="93" t="str">
        <f>IF(VLOOKUP($A153,'FE - Flux 2 - UBL'!$A153:$R1028,12,FALSE)=0,"",VLOOKUP($A153,'FE - Flux 2 - UBL'!$A153:$R1028,12,FALSE))</f>
        <v/>
      </c>
      <c r="K153" s="91" t="str">
        <f>IF(VLOOKUP($A153,'FE - Flux 2 - UBL'!$A153:$R1028,13,FALSE)=0,"",VLOOKUP($A153,'FE - Flux 2 - UBL'!$A153:$R1028,13,FALSE))</f>
        <v/>
      </c>
      <c r="L153" s="159" t="str">
        <f>IF(VLOOKUP($A153,'FE - Flux 2 - UBL'!$A153:$R1028,14,FALSE)=0,"",VLOOKUP($A153,'FE - Flux 2 - UBL'!$A153:$R1028,14,FALSE))</f>
        <v/>
      </c>
      <c r="M153" s="95" t="str">
        <f>IF(VLOOKUP($A153,'FE - Flux 2 - UBL'!$A153:$R1028,15,FALSE)=0,"",VLOOKUP($A153,'FE - Flux 2 - UBL'!$A153:$R1028,15,FALSE))</f>
        <v/>
      </c>
      <c r="N153" s="95" t="str">
        <f>IF(VLOOKUP($A153,'FE - Flux 2 - UBL'!$A153:$R1028,16,FALSE)=0,"",VLOOKUP($A153,'FE - Flux 2 - UBL'!$A153:$R1028,16,FALSE))</f>
        <v/>
      </c>
      <c r="O153" s="91" t="str">
        <f>IF(VLOOKUP($A153,'FE - Flux 2 - UBL'!$A153:$R1028,17,FALSE)=0,"",VLOOKUP($A153,'FE - Flux 2 - UBL'!$A153:$R1028,17,FALSE))</f>
        <v/>
      </c>
      <c r="P153" s="91" t="str">
        <f>IF(VLOOKUP($A153,'FE - Flux 2 - UBL'!$A153:$R1028,18,FALSE)=0,"",VLOOKUP($A153,'FE - Flux 2 - UBL'!$A153:$R1028,18,FALSE))</f>
        <v/>
      </c>
      <c r="Q153" s="91" t="str">
        <f>IF(VLOOKUP($A153,'FE - Flux 2 - UBL'!$A153:$S1028,19,FALSE)=0,"",VLOOKUP($A153,'FE - Flux 2 - UBL'!$A153:$S1028,19,FALSE))</f>
        <v/>
      </c>
      <c r="R153" s="91" t="s">
        <v>2174</v>
      </c>
      <c r="S153" s="95" t="str">
        <f>IF(VLOOKUP($A153,'FE - Flux 2 - CII'!$A153:$R593,17,FALSE)=0,"",VLOOKUP($A153,'FE - Flux 2 - CII'!$A153:$R593,18,FALSE))</f>
        <v/>
      </c>
    </row>
    <row r="154" spans="1:19" ht="28">
      <c r="A154" s="109" t="s">
        <v>755</v>
      </c>
      <c r="B154" s="238" t="str">
        <f>VLOOKUP(A154,'FE - Flux 2 - UBL'!A154:D834,4,FALSE)</f>
        <v> 0..1</v>
      </c>
      <c r="C154" s="43"/>
      <c r="D154" s="34"/>
      <c r="E154" s="285" t="s">
        <v>756</v>
      </c>
      <c r="F154" s="287"/>
      <c r="G154" s="291" t="s">
        <v>1923</v>
      </c>
      <c r="H154" s="292"/>
      <c r="I154" s="93" t="str">
        <f>IF(VLOOKUP($A154,'FE - Flux 2 - UBL'!$A154:$R1029,11,FALSE)=0,"",VLOOKUP($A154,'FE - Flux 2 - UBL'!$A154:$R1029,11,FALSE))</f>
        <v> TEXT</v>
      </c>
      <c r="J154" s="93">
        <f>IF(VLOOKUP($A154,'FE - Flux 2 - UBL'!$A154:$R1029,12,FALSE)=0,"",VLOOKUP($A154,'FE - Flux 2 - UBL'!$A154:$R1029,12,FALSE))</f>
        <v>255</v>
      </c>
      <c r="K154" s="91" t="str">
        <f>IF(VLOOKUP($A154,'FE - Flux 2 - UBL'!$A154:$R1029,13,FALSE)=0,"",VLOOKUP($A154,'FE - Flux 2 - UBL'!$A154:$R1029,13,FALSE))</f>
        <v/>
      </c>
      <c r="L154" s="159" t="str">
        <f>IF(VLOOKUP($A154,'FE - Flux 2 - UBL'!$A154:$R1029,14,FALSE)=0,"",VLOOKUP($A154,'FE - Flux 2 - UBL'!$A154:$R1029,14,FALSE))</f>
        <v/>
      </c>
      <c r="M154" s="95" t="str">
        <f>IF(VLOOKUP($A154,'FE - Flux 2 - UBL'!$A154:$R1029,15,FALSE)=0,"",VLOOKUP($A154,'FE - Flux 2 - UBL'!$A154:$R1029,15,FALSE))</f>
        <v> Main line of an address.</v>
      </c>
      <c r="N154" s="95" t="str">
        <f>IF(VLOOKUP($A154,'FE - Flux 2 - UBL'!$A154:$R1029,16,FALSE)=0,"",VLOOKUP($A154,'FE - Flux 2 - UBL'!$A154:$R1029,16,FALSE))</f>
        <v> Usually the name and number of the street or post office box.</v>
      </c>
      <c r="O154" s="91" t="str">
        <f>IF(VLOOKUP($A154,'FE - Flux 2 - UBL'!$A154:$R1029,17,FALSE)=0,"",VLOOKUP($A154,'FE - Flux 2 - UBL'!$A154:$R1029,17,FALSE))</f>
        <v/>
      </c>
      <c r="P154" s="91" t="str">
        <f>IF(VLOOKUP($A154,'FE - Flux 2 - UBL'!$A154:$R1029,18,FALSE)=0,"",VLOOKUP($A154,'FE - Flux 2 - UBL'!$A154:$R1029,18,FALSE))</f>
        <v/>
      </c>
      <c r="Q154" s="91" t="str">
        <f>IF(VLOOKUP($A154,'FE - Flux 2 - UBL'!$A154:$S1029,19,FALSE)=0,"",VLOOKUP($A154,'FE - Flux 2 - UBL'!$A154:$S1029,19,FALSE))</f>
        <v/>
      </c>
      <c r="R154" s="91" t="s">
        <v>2174</v>
      </c>
      <c r="S154" s="95" t="str">
        <f>IF(VLOOKUP($A154,'FE - Flux 2 - CII'!$A154:$R594,17,FALSE)=0,"",VLOOKUP($A154,'FE - Flux 2 - CII'!$A154:$R594,18,FALSE))</f>
        <v/>
      </c>
    </row>
    <row r="155" spans="1:19" ht="28">
      <c r="A155" s="109" t="s">
        <v>758</v>
      </c>
      <c r="B155" s="238" t="str">
        <f>VLOOKUP(A155,'FE - Flux 2 - UBL'!A155:D835,4,FALSE)</f>
        <v> 0..1</v>
      </c>
      <c r="C155" s="43"/>
      <c r="D155" s="34"/>
      <c r="E155" s="285" t="s">
        <v>759</v>
      </c>
      <c r="F155" s="287"/>
      <c r="G155" s="291" t="s">
        <v>1924</v>
      </c>
      <c r="H155" s="292"/>
      <c r="I155" s="93" t="str">
        <f>IF(VLOOKUP($A155,'FE - Flux 2 - UBL'!$A155:$R1030,11,FALSE)=0,"",VLOOKUP($A155,'FE - Flux 2 - UBL'!$A155:$R1030,11,FALSE))</f>
        <v> TEXT</v>
      </c>
      <c r="J155" s="93">
        <f>IF(VLOOKUP($A155,'FE - Flux 2 - UBL'!$A155:$R1030,12,FALSE)=0,"",VLOOKUP($A155,'FE - Flux 2 - UBL'!$A155:$R1030,12,FALSE))</f>
        <v>255</v>
      </c>
      <c r="K155" s="91" t="str">
        <f>IF(VLOOKUP($A155,'FE - Flux 2 - UBL'!$A155:$R1030,13,FALSE)=0,"",VLOOKUP($A155,'FE - Flux 2 - UBL'!$A155:$R1030,13,FALSE))</f>
        <v/>
      </c>
      <c r="L155" s="159" t="str">
        <f>IF(VLOOKUP($A155,'FE - Flux 2 - UBL'!$A155:$R1030,14,FALSE)=0,"",VLOOKUP($A155,'FE - Flux 2 - UBL'!$A155:$R1030,14,FALSE))</f>
        <v/>
      </c>
      <c r="M155" s="95" t="str">
        <f>IF(VLOOKUP($A155,'FE - Flux 2 - UBL'!$A155:$R1030,15,FALSE)=0,"",VLOOKUP($A155,'FE - Flux 2 - UBL'!$A155:$R1030,15,FALSE))</f>
        <v> Additional line of an address, which can be used to provide details and supplement the main line.</v>
      </c>
      <c r="N155" s="95" t="str">
        <f>IF(VLOOKUP($A155,'FE - Flux 2 - UBL'!$A155:$R1030,16,FALSE)=0,"",VLOOKUP($A155,'FE - Flux 2 - UBL'!$A155:$R1030,16,FALSE))</f>
        <v/>
      </c>
      <c r="O155" s="91" t="str">
        <f>IF(VLOOKUP($A155,'FE - Flux 2 - UBL'!$A155:$R1030,17,FALSE)=0,"",VLOOKUP($A155,'FE - Flux 2 - UBL'!$A155:$R1030,17,FALSE))</f>
        <v/>
      </c>
      <c r="P155" s="91" t="str">
        <f>IF(VLOOKUP($A155,'FE - Flux 2 - UBL'!$A155:$R1030,18,FALSE)=0,"",VLOOKUP($A155,'FE - Flux 2 - UBL'!$A155:$R1030,18,FALSE))</f>
        <v/>
      </c>
      <c r="Q155" s="91" t="str">
        <f>IF(VLOOKUP($A155,'FE - Flux 2 - UBL'!$A155:$S1030,19,FALSE)=0,"",VLOOKUP($A155,'FE - Flux 2 - UBL'!$A155:$S1030,19,FALSE))</f>
        <v/>
      </c>
      <c r="R155" s="91" t="s">
        <v>2174</v>
      </c>
      <c r="S155" s="95" t="str">
        <f>IF(VLOOKUP($A155,'FE - Flux 2 - CII'!$A155:$R595,17,FALSE)=0,"",VLOOKUP($A155,'FE - Flux 2 - CII'!$A155:$R595,18,FALSE))</f>
        <v/>
      </c>
    </row>
    <row r="156" spans="1:19" ht="28">
      <c r="A156" s="109" t="s">
        <v>761</v>
      </c>
      <c r="B156" s="238" t="str">
        <f>VLOOKUP(A156,'FE - Flux 2 - UBL'!A156:D836,4,FALSE)</f>
        <v> 0..1</v>
      </c>
      <c r="C156" s="43"/>
      <c r="D156" s="34"/>
      <c r="E156" s="285" t="s">
        <v>762</v>
      </c>
      <c r="F156" s="287"/>
      <c r="G156" s="291" t="s">
        <v>1925</v>
      </c>
      <c r="H156" s="292"/>
      <c r="I156" s="93" t="str">
        <f>IF(VLOOKUP($A156,'FE - Flux 2 - UBL'!$A156:$R1031,11,FALSE)=0,"",VLOOKUP($A156,'FE - Flux 2 - UBL'!$A156:$R1031,11,FALSE))</f>
        <v> TEXT</v>
      </c>
      <c r="J156" s="93">
        <f>IF(VLOOKUP($A156,'FE - Flux 2 - UBL'!$A156:$R1031,12,FALSE)=0,"",VLOOKUP($A156,'FE - Flux 2 - UBL'!$A156:$R1031,12,FALSE))</f>
        <v>255</v>
      </c>
      <c r="K156" s="91" t="str">
        <f>IF(VLOOKUP($A156,'FE - Flux 2 - UBL'!$A156:$R1031,13,FALSE)=0,"",VLOOKUP($A156,'FE - Flux 2 - UBL'!$A156:$R1031,13,FALSE))</f>
        <v/>
      </c>
      <c r="L156" s="159" t="str">
        <f>IF(VLOOKUP($A156,'FE - Flux 2 - UBL'!$A156:$R1031,14,FALSE)=0,"",VLOOKUP($A156,'FE - Flux 2 - UBL'!$A156:$R1031,14,FALSE))</f>
        <v/>
      </c>
      <c r="M156" s="95" t="str">
        <f>IF(VLOOKUP($A156,'FE - Flux 2 - UBL'!$A156:$R1031,15,FALSE)=0,"",VLOOKUP($A156,'FE - Flux 2 - UBL'!$A156:$R1031,15,FALSE))</f>
        <v> Additional line of an address, which can be used to provide details and supplement the main line.</v>
      </c>
      <c r="N156" s="95" t="str">
        <f>IF(VLOOKUP($A156,'FE - Flux 2 - UBL'!$A156:$R1031,16,FALSE)=0,"",VLOOKUP($A156,'FE - Flux 2 - UBL'!$A156:$R1031,16,FALSE))</f>
        <v/>
      </c>
      <c r="O156" s="91" t="str">
        <f>IF(VLOOKUP($A156,'FE - Flux 2 - UBL'!$A156:$R1031,17,FALSE)=0,"",VLOOKUP($A156,'FE - Flux 2 - UBL'!$A156:$R1031,17,FALSE))</f>
        <v/>
      </c>
      <c r="P156" s="91" t="str">
        <f>IF(VLOOKUP($A156,'FE - Flux 2 - UBL'!$A156:$R1031,18,FALSE)=0,"",VLOOKUP($A156,'FE - Flux 2 - UBL'!$A156:$R1031,18,FALSE))</f>
        <v/>
      </c>
      <c r="Q156" s="91" t="str">
        <f>IF(VLOOKUP($A156,'FE - Flux 2 - UBL'!$A156:$S1031,19,FALSE)=0,"",VLOOKUP($A156,'FE - Flux 2 - UBL'!$A156:$S1031,19,FALSE))</f>
        <v/>
      </c>
      <c r="R156" s="91" t="s">
        <v>2174</v>
      </c>
      <c r="S156" s="95" t="str">
        <f>IF(VLOOKUP($A156,'FE - Flux 2 - CII'!$A156:$R596,17,FALSE)=0,"",VLOOKUP($A156,'FE - Flux 2 - CII'!$A156:$R596,18,FALSE))</f>
        <v/>
      </c>
    </row>
    <row r="157" spans="1:19" ht="28">
      <c r="A157" s="109" t="s">
        <v>764</v>
      </c>
      <c r="B157" s="238" t="str">
        <f>VLOOKUP(A157,'FE - Flux 2 - UBL'!A157:D837,4,FALSE)</f>
        <v>0..1</v>
      </c>
      <c r="C157" s="43"/>
      <c r="D157" s="34"/>
      <c r="E157" s="285" t="s">
        <v>765</v>
      </c>
      <c r="F157" s="287"/>
      <c r="G157" s="291" t="s">
        <v>1926</v>
      </c>
      <c r="H157" s="292"/>
      <c r="I157" s="93" t="str">
        <f>IF(VLOOKUP($A157,'FE - Flux 2 - UBL'!$A157:$R1032,11,FALSE)=0,"",VLOOKUP($A157,'FE - Flux 2 - UBL'!$A157:$R1032,11,FALSE))</f>
        <v> TEXT</v>
      </c>
      <c r="J157" s="93">
        <f>IF(VLOOKUP($A157,'FE - Flux 2 - UBL'!$A157:$R1032,12,FALSE)=0,"",VLOOKUP($A157,'FE - Flux 2 - UBL'!$A157:$R1032,12,FALSE))</f>
        <v>255</v>
      </c>
      <c r="K157" s="91" t="str">
        <f>IF(VLOOKUP($A157,'FE - Flux 2 - UBL'!$A157:$R1032,13,FALSE)=0,"",VLOOKUP($A157,'FE - Flux 2 - UBL'!$A157:$R1032,13,FALSE))</f>
        <v/>
      </c>
      <c r="L157" s="159" t="str">
        <f>IF(VLOOKUP($A157,'FE - Flux 2 - UBL'!$A157:$R1032,14,FALSE)=0,"",VLOOKUP($A157,'FE - Flux 2 - UBL'!$A157:$R1032,14,FALSE))</f>
        <v/>
      </c>
      <c r="M157" s="95" t="str">
        <f>IF(VLOOKUP($A157,'FE - Flux 2 - UBL'!$A157:$R1032,15,FALSE)=0,"",VLOOKUP($A157,'FE - Flux 2 - UBL'!$A157:$R1032,15,FALSE))</f>
        <v> Common name of the municipality, town or village in which the payer's address is located</v>
      </c>
      <c r="N157" s="95" t="str">
        <f>IF(VLOOKUP($A157,'FE - Flux 2 - UBL'!$A157:$R1032,16,FALSE)=0,"",VLOOKUP($A157,'FE - Flux 2 - UBL'!$A157:$R1032,16,FALSE))</f>
        <v/>
      </c>
      <c r="O157" s="91" t="str">
        <f>IF(VLOOKUP($A157,'FE - Flux 2 - UBL'!$A157:$R1032,17,FALSE)=0,"",VLOOKUP($A157,'FE - Flux 2 - UBL'!$A157:$R1032,17,FALSE))</f>
        <v/>
      </c>
      <c r="P157" s="91" t="str">
        <f>IF(VLOOKUP($A157,'FE - Flux 2 - UBL'!$A157:$R1032,18,FALSE)=0,"",VLOOKUP($A157,'FE - Flux 2 - UBL'!$A157:$R1032,18,FALSE))</f>
        <v/>
      </c>
      <c r="Q157" s="91" t="str">
        <f>IF(VLOOKUP($A157,'FE - Flux 2 - UBL'!$A157:$S1032,19,FALSE)=0,"",VLOOKUP($A157,'FE - Flux 2 - UBL'!$A157:$S1032,19,FALSE))</f>
        <v/>
      </c>
      <c r="R157" s="91" t="s">
        <v>2174</v>
      </c>
      <c r="S157" s="95" t="str">
        <f>IF(VLOOKUP($A157,'FE - Flux 2 - CII'!$A157:$R597,17,FALSE)=0,"",VLOOKUP($A157,'FE - Flux 2 - CII'!$A157:$R597,18,FALSE))</f>
        <v/>
      </c>
    </row>
    <row r="158" spans="1:19" ht="28">
      <c r="A158" s="109" t="s">
        <v>768</v>
      </c>
      <c r="B158" s="238" t="str">
        <f>VLOOKUP(A158,'FE - Flux 2 - UBL'!A158:D838,4,FALSE)</f>
        <v> 0..1</v>
      </c>
      <c r="C158" s="43"/>
      <c r="D158" s="34"/>
      <c r="E158" s="285" t="s">
        <v>769</v>
      </c>
      <c r="F158" s="287"/>
      <c r="G158" s="291" t="s">
        <v>1927</v>
      </c>
      <c r="H158" s="292"/>
      <c r="I158" s="93" t="str">
        <f>IF(VLOOKUP($A158,'FE - Flux 2 - UBL'!$A158:$R1033,11,FALSE)=0,"",VLOOKUP($A158,'FE - Flux 2 - UBL'!$A158:$R1033,11,FALSE))</f>
        <v> TEXT</v>
      </c>
      <c r="J158" s="93">
        <f>IF(VLOOKUP($A158,'FE - Flux 2 - UBL'!$A158:$R1033,12,FALSE)=0,"",VLOOKUP($A158,'FE - Flux 2 - UBL'!$A158:$R1033,12,FALSE))</f>
        <v>10</v>
      </c>
      <c r="K158" s="91" t="str">
        <f>IF(VLOOKUP($A158,'FE - Flux 2 - UBL'!$A158:$R1033,13,FALSE)=0,"",VLOOKUP($A158,'FE - Flux 2 - UBL'!$A158:$R1033,13,FALSE))</f>
        <v/>
      </c>
      <c r="L158" s="159" t="str">
        <f>IF(VLOOKUP($A158,'FE - Flux 2 - UBL'!$A158:$R1033,14,FALSE)=0,"",VLOOKUP($A158,'FE - Flux 2 - UBL'!$A158:$R1033,14,FALSE))</f>
        <v/>
      </c>
      <c r="M158" s="95" t="str">
        <f>IF(VLOOKUP($A158,'FE - Flux 2 - UBL'!$A158:$R1033,15,FALSE)=0,"",VLOOKUP($A158,'FE - Flux 2 - UBL'!$A158:$R1033,15,FALSE))</f>
        <v> Identifier for an addressable group of properties, consistent with the applicable postal service.</v>
      </c>
      <c r="N158" s="95" t="str">
        <f>IF(VLOOKUP($A158,'FE - Flux 2 - UBL'!$A158:$R1033,16,FALSE)=0,"",VLOOKUP($A158,'FE - Flux 2 - UBL'!$A158:$R1033,16,FALSE))</f>
        <v> Example: postal code or postal delivery number.</v>
      </c>
      <c r="O158" s="91" t="str">
        <f>IF(VLOOKUP($A158,'FE - Flux 2 - UBL'!$A158:$R1033,17,FALSE)=0,"",VLOOKUP($A158,'FE - Flux 2 - UBL'!$A158:$R1033,17,FALSE))</f>
        <v/>
      </c>
      <c r="P158" s="91" t="str">
        <f>IF(VLOOKUP($A158,'FE - Flux 2 - UBL'!$A158:$R1033,18,FALSE)=0,"",VLOOKUP($A158,'FE - Flux 2 - UBL'!$A158:$R1033,18,FALSE))</f>
        <v/>
      </c>
      <c r="Q158" s="91" t="str">
        <f>IF(VLOOKUP($A158,'FE - Flux 2 - UBL'!$A158:$S1033,19,FALSE)=0,"",VLOOKUP($A158,'FE - Flux 2 - UBL'!$A158:$S1033,19,FALSE))</f>
        <v/>
      </c>
      <c r="R158" s="91" t="s">
        <v>2174</v>
      </c>
      <c r="S158" s="95" t="str">
        <f>IF(VLOOKUP($A158,'FE - Flux 2 - CII'!$A158:$R598,17,FALSE)=0,"",VLOOKUP($A158,'FE - Flux 2 - CII'!$A158:$R598,18,FALSE))</f>
        <v/>
      </c>
    </row>
    <row r="159" spans="1:19" ht="28">
      <c r="A159" s="109" t="s">
        <v>771</v>
      </c>
      <c r="B159" s="238" t="str">
        <f>VLOOKUP(A159,'FE - Flux 2 - UBL'!A159:D839,4,FALSE)</f>
        <v> 0..1</v>
      </c>
      <c r="C159" s="43"/>
      <c r="D159" s="34"/>
      <c r="E159" s="102" t="s">
        <v>772</v>
      </c>
      <c r="F159" s="144"/>
      <c r="G159" s="291" t="s">
        <v>1928</v>
      </c>
      <c r="H159" s="292"/>
      <c r="I159" s="93" t="str">
        <f>IF(VLOOKUP($A159,'FE - Flux 2 - UBL'!$A159:$R1034,11,FALSE)=0,"",VLOOKUP($A159,'FE - Flux 2 - UBL'!$A159:$R1034,11,FALSE))</f>
        <v> TEXT</v>
      </c>
      <c r="J159" s="93">
        <f>IF(VLOOKUP($A159,'FE - Flux 2 - UBL'!$A159:$R1034,12,FALSE)=0,"",VLOOKUP($A159,'FE - Flux 2 - UBL'!$A159:$R1034,12,FALSE))</f>
        <v>255</v>
      </c>
      <c r="K159" s="91" t="str">
        <f>IF(VLOOKUP($A159,'FE - Flux 2 - UBL'!$A159:$R1034,13,FALSE)=0,"",VLOOKUP($A159,'FE - Flux 2 - UBL'!$A159:$R1034,13,FALSE))</f>
        <v/>
      </c>
      <c r="L159" s="159" t="str">
        <f>IF(VLOOKUP($A159,'FE - Flux 2 - UBL'!$A159:$R1034,14,FALSE)=0,"",VLOOKUP($A159,'FE - Flux 2 - UBL'!$A159:$R1034,14,FALSE))</f>
        <v/>
      </c>
      <c r="M159" s="95" t="str">
        <f>IF(VLOOKUP($A159,'FE - Flux 2 - UBL'!$A159:$R1034,15,FALSE)=0,"",VLOOKUP($A159,'FE - Flux 2 - UBL'!$A159:$R1034,15,FALSE))</f>
        <v> Subdivision of a country.</v>
      </c>
      <c r="N159" s="95" t="str">
        <f>IF(VLOOKUP($A159,'FE - Flux 2 - UBL'!$A159:$R1034,16,FALSE)=0,"",VLOOKUP($A159,'FE - Flux 2 - UBL'!$A159:$R1034,16,FALSE))</f>
        <v> Example: region, county, state, province, etc.</v>
      </c>
      <c r="O159" s="91" t="str">
        <f>IF(VLOOKUP($A159,'FE - Flux 2 - UBL'!$A159:$R1034,17,FALSE)=0,"",VLOOKUP($A159,'FE - Flux 2 - UBL'!$A159:$R1034,17,FALSE))</f>
        <v/>
      </c>
      <c r="P159" s="91" t="str">
        <f>IF(VLOOKUP($A159,'FE - Flux 2 - UBL'!$A159:$R1034,18,FALSE)=0,"",VLOOKUP($A159,'FE - Flux 2 - UBL'!$A159:$R1034,18,FALSE))</f>
        <v/>
      </c>
      <c r="Q159" s="91" t="str">
        <f>IF(VLOOKUP($A159,'FE - Flux 2 - UBL'!$A159:$S1034,19,FALSE)=0,"",VLOOKUP($A159,'FE - Flux 2 - UBL'!$A159:$S1034,19,FALSE))</f>
        <v/>
      </c>
      <c r="R159" s="91" t="s">
        <v>2174</v>
      </c>
      <c r="S159" s="95" t="str">
        <f>IF(VLOOKUP($A159,'FE - Flux 2 - CII'!$A159:$R599,17,FALSE)=0,"",VLOOKUP($A159,'FE - Flux 2 - CII'!$A159:$R599,18,FALSE))</f>
        <v/>
      </c>
    </row>
    <row r="160" spans="1:19" ht="56">
      <c r="A160" s="109" t="s">
        <v>774</v>
      </c>
      <c r="B160" s="238" t="str">
        <f>VLOOKUP(A160,'FE - Flux 2 - UBL'!A160:D840,4,FALSE)</f>
        <v> 1..1</v>
      </c>
      <c r="C160" s="43"/>
      <c r="D160" s="42"/>
      <c r="E160" s="285" t="s">
        <v>775</v>
      </c>
      <c r="F160" s="287"/>
      <c r="G160" s="291" t="s">
        <v>1929</v>
      </c>
      <c r="H160" s="292"/>
      <c r="I160" s="93" t="str">
        <f>IF(VLOOKUP($A160,'FE - Flux 2 - UBL'!$A160:$R1035,11,FALSE)=0,"",VLOOKUP($A160,'FE - Flux 2 - UBL'!$A160:$R1035,11,FALSE))</f>
        <v> CODED</v>
      </c>
      <c r="J160" s="93">
        <f>IF(VLOOKUP($A160,'FE - Flux 2 - UBL'!$A160:$R1035,12,FALSE)=0,"",VLOOKUP($A160,'FE - Flux 2 - UBL'!$A160:$R1035,12,FALSE))</f>
        <v>2</v>
      </c>
      <c r="K160" s="91" t="str">
        <f>IF(VLOOKUP($A160,'FE - Flux 2 - UBL'!$A160:$R1035,13,FALSE)=0,"",VLOOKUP($A160,'FE - Flux 2 - UBL'!$A160:$R1035,13,FALSE))</f>
        <v> ISO 3166</v>
      </c>
      <c r="L160" s="159" t="str">
        <f>IF(VLOOKUP($A160,'FE - Flux 2 - UBL'!$A160:$R1035,14,FALSE)=0,"",VLOOKUP($A160,'FE - Flux 2 - UBL'!$A160:$R1035,14,FALSE))</f>
        <v/>
      </c>
      <c r="M160" s="95" t="str">
        <f>IF(VLOOKUP($A160,'FE - Flux 2 - UBL'!$A160:$R1035,15,FALSE)=0,"",VLOOKUP($A160,'FE - Flux 2 - UBL'!$A160:$R1035,15,FALSE))</f>
        <v> Country identification code.</v>
      </c>
      <c r="N160" s="95" t="str">
        <f>IF(VLOOKUP($A160,'FE - Flux 2 - UBL'!$A160:$R1035,16,FALSE)=0,"",VLOOKUP($A160,'FE - Flux 2 - UBL'!$A160:$R1035,16,FALSE))</f>
        <v> Valid country lists are registered with the Maintenance Agency for ISO 3166-1 “Codes for the representation of country names and their subdivisions”. It is recommended to use alpha-2 representation.</v>
      </c>
      <c r="O160" s="91" t="str">
        <f>IF(VLOOKUP($A160,'FE - Flux 2 - UBL'!$A160:$R1035,17,FALSE)=0,"",VLOOKUP($A160,'FE - Flux 2 - UBL'!$A160:$R1035,17,FALSE))</f>
        <v> G2.01</v>
      </c>
      <c r="P160" s="91" t="str">
        <f>IF(VLOOKUP($A160,'FE - Flux 2 - UBL'!$A160:$R1035,18,FALSE)=0,"",VLOOKUP($A160,'FE - Flux 2 - UBL'!$A160:$R1035,18,FALSE))</f>
        <v/>
      </c>
      <c r="Q160" s="91" t="str">
        <f>IF(VLOOKUP($A160,'FE - Flux 2 - UBL'!$A160:$S1035,19,FALSE)=0,"",VLOOKUP($A160,'FE - Flux 2 - UBL'!$A160:$S1035,19,FALSE))</f>
        <v/>
      </c>
      <c r="R160" s="91" t="s">
        <v>2174</v>
      </c>
      <c r="S160" s="95" t="str">
        <f>IF(VLOOKUP($A160,'FE - Flux 2 - CII'!$A160:$R600,17,FALSE)=0,"",VLOOKUP($A160,'FE - Flux 2 - CII'!$A160:$R600,18,FALSE))</f>
        <v/>
      </c>
    </row>
    <row r="161" spans="1:19" ht="28">
      <c r="A161" s="97" t="s">
        <v>777</v>
      </c>
      <c r="B161" s="238" t="str">
        <f>VLOOKUP(A161,'FE - Flux 2 - UBL'!A161:D841,4,FALSE)</f>
        <v> 0..1</v>
      </c>
      <c r="C161" s="43"/>
      <c r="D161" s="137" t="s">
        <v>778</v>
      </c>
      <c r="E161" s="133"/>
      <c r="F161" s="133"/>
      <c r="G161" s="291" t="s">
        <v>1930</v>
      </c>
      <c r="H161" s="292"/>
      <c r="I161" s="93" t="str">
        <f>IF(VLOOKUP($A161,'FE - Flux 2 - UBL'!$A161:$R1036,11,FALSE)=0,"",VLOOKUP($A161,'FE - Flux 2 - UBL'!$A161:$R1036,11,FALSE))</f>
        <v/>
      </c>
      <c r="J161" s="93" t="str">
        <f>IF(VLOOKUP($A161,'FE - Flux 2 - UBL'!$A161:$R1036,12,FALSE)=0,"",VLOOKUP($A161,'FE - Flux 2 - UBL'!$A161:$R1036,12,FALSE))</f>
        <v/>
      </c>
      <c r="K161" s="91" t="str">
        <f>IF(VLOOKUP($A161,'FE - Flux 2 - UBL'!$A161:$R1036,13,FALSE)=0,"",VLOOKUP($A161,'FE - Flux 2 - UBL'!$A161:$R1036,13,FALSE))</f>
        <v/>
      </c>
      <c r="L161" s="159" t="str">
        <f>IF(VLOOKUP($A161,'FE - Flux 2 - UBL'!$A161:$R1036,14,FALSE)=0,"",VLOOKUP($A161,'FE - Flux 2 - UBL'!$A161:$R1036,14,FALSE))</f>
        <v/>
      </c>
      <c r="M161" s="95" t="str">
        <f>IF(VLOOKUP($A161,'FE - Flux 2 - UBL'!$A161:$R1036,15,FALSE)=0,"",VLOOKUP($A161,'FE - Flux 2 - UBL'!$A161:$R1036,15,FALSE))</f>
        <v/>
      </c>
      <c r="N161" s="95" t="str">
        <f>IF(VLOOKUP($A161,'FE - Flux 2 - UBL'!$A161:$R1036,16,FALSE)=0,"",VLOOKUP($A161,'FE - Flux 2 - UBL'!$A161:$R1036,16,FALSE))</f>
        <v/>
      </c>
      <c r="O161" s="91" t="str">
        <f>IF(VLOOKUP($A161,'FE - Flux 2 - UBL'!$A161:$R1036,17,FALSE)=0,"",VLOOKUP($A161,'FE - Flux 2 - UBL'!$A161:$R1036,17,FALSE))</f>
        <v/>
      </c>
      <c r="P161" s="91" t="str">
        <f>IF(VLOOKUP($A161,'FE - Flux 2 - UBL'!$A161:$R1036,18,FALSE)=0,"",VLOOKUP($A161,'FE - Flux 2 - UBL'!$A161:$R1036,18,FALSE))</f>
        <v/>
      </c>
      <c r="Q161" s="91" t="str">
        <f>IF(VLOOKUP($A161,'FE - Flux 2 - UBL'!$A161:$S1036,19,FALSE)=0,"",VLOOKUP($A161,'FE - Flux 2 - UBL'!$A161:$S1036,19,FALSE))</f>
        <v/>
      </c>
      <c r="R161" s="91" t="s">
        <v>2174</v>
      </c>
      <c r="S161" s="95" t="str">
        <f>IF(VLOOKUP($A161,'FE - Flux 2 - CII'!$A161:$R601,17,FALSE)=0,"",VLOOKUP($A161,'FE - Flux 2 - CII'!$A161:$R601,18,FALSE))</f>
        <v/>
      </c>
    </row>
    <row r="162" spans="1:19" ht="28">
      <c r="A162" s="109" t="s">
        <v>780</v>
      </c>
      <c r="B162" s="238" t="str">
        <f>VLOOKUP(A162,'FE - Flux 2 - UBL'!A162:D842,4,FALSE)</f>
        <v>0..1</v>
      </c>
      <c r="C162" s="43"/>
      <c r="D162" s="34"/>
      <c r="E162" s="285" t="s">
        <v>781</v>
      </c>
      <c r="F162" s="287"/>
      <c r="G162" s="291" t="s">
        <v>2186</v>
      </c>
      <c r="H162" s="292"/>
      <c r="I162" s="93" t="str">
        <f>IF(VLOOKUP($A162,'FE - Flux 2 - UBL'!$A162:$R1037,11,FALSE)=0,"",VLOOKUP($A162,'FE - Flux 2 - UBL'!$A162:$R1037,11,FALSE))</f>
        <v> TEXT</v>
      </c>
      <c r="J162" s="93">
        <f>IF(VLOOKUP($A162,'FE - Flux 2 - UBL'!$A162:$R1037,12,FALSE)=0,"",VLOOKUP($A162,'FE - Flux 2 - UBL'!$A162:$R1037,12,FALSE))</f>
        <v>100</v>
      </c>
      <c r="K162" s="91" t="str">
        <f>IF(VLOOKUP($A162,'FE - Flux 2 - UBL'!$A162:$R1037,13,FALSE)=0,"",VLOOKUP($A162,'FE - Flux 2 - UBL'!$A162:$R1037,13,FALSE))</f>
        <v/>
      </c>
      <c r="L162" s="159" t="str">
        <f>IF(VLOOKUP($A162,'FE - Flux 2 - UBL'!$A162:$R1037,14,FALSE)=0,"",VLOOKUP($A162,'FE - Flux 2 - UBL'!$A162:$R1037,14,FALSE))</f>
        <v/>
      </c>
      <c r="M162" s="95" t="str">
        <f>IF(VLOOKUP($A162,'FE - Flux 2 - UBL'!$A162:$R1037,15,FALSE)=0,"",VLOOKUP($A162,'FE - Flux 2 - UBL'!$A162:$R1037,15,FALSE))</f>
        <v> Point of contact corresponding to a legal entity or legal entity.</v>
      </c>
      <c r="N162" s="95" t="str">
        <f>IF(VLOOKUP($A162,'FE - Flux 2 - UBL'!$A162:$R1037,16,FALSE)=0,"",VLOOKUP($A162,'FE - Flux 2 - UBL'!$A162:$R1037,16,FALSE))</f>
        <v> Example: name of a person, or identification of a contact, department or office</v>
      </c>
      <c r="O162" s="91" t="str">
        <f>IF(VLOOKUP($A162,'FE - Flux 2 - UBL'!$A162:$R1037,17,FALSE)=0,"",VLOOKUP($A162,'FE - Flux 2 - UBL'!$A162:$R1037,17,FALSE))</f>
        <v/>
      </c>
      <c r="P162" s="91" t="str">
        <f>IF(VLOOKUP($A162,'FE - Flux 2 - UBL'!$A162:$R1037,18,FALSE)=0,"",VLOOKUP($A162,'FE - Flux 2 - UBL'!$A162:$R1037,18,FALSE))</f>
        <v/>
      </c>
      <c r="Q162" s="91" t="str">
        <f>IF(VLOOKUP($A162,'FE - Flux 2 - UBL'!$A162:$S1037,19,FALSE)=0,"",VLOOKUP($A162,'FE - Flux 2 - UBL'!$A162:$S1037,19,FALSE))</f>
        <v/>
      </c>
      <c r="R162" s="91" t="s">
        <v>2174</v>
      </c>
      <c r="S162" s="95" t="str">
        <f>IF(VLOOKUP($A162,'FE - Flux 2 - CII'!$A162:$R602,17,FALSE)=0,"",VLOOKUP($A162,'FE - Flux 2 - CII'!$A162:$R602,18,FALSE))</f>
        <v/>
      </c>
    </row>
    <row r="163" spans="1:19" ht="28">
      <c r="A163" s="109" t="s">
        <v>783</v>
      </c>
      <c r="B163" s="238" t="str">
        <f>VLOOKUP(A163,'FE - Flux 2 - UBL'!A163:D843,4,FALSE)</f>
        <v> 0..1</v>
      </c>
      <c r="C163" s="43"/>
      <c r="D163" s="34"/>
      <c r="E163" s="285" t="s">
        <v>784</v>
      </c>
      <c r="F163" s="287"/>
      <c r="G163" s="291" t="s">
        <v>1932</v>
      </c>
      <c r="H163" s="292"/>
      <c r="I163" s="93" t="str">
        <f>IF(VLOOKUP($A163,'FE - Flux 2 - UBL'!$A163:$R1038,11,FALSE)=0,"",VLOOKUP($A163,'FE - Flux 2 - UBL'!$A163:$R1038,11,FALSE))</f>
        <v> TEXT</v>
      </c>
      <c r="J163" s="93">
        <f>IF(VLOOKUP($A163,'FE - Flux 2 - UBL'!$A163:$R1038,12,FALSE)=0,"",VLOOKUP($A163,'FE - Flux 2 - UBL'!$A163:$R1038,12,FALSE))</f>
        <v>15</v>
      </c>
      <c r="K163" s="91" t="str">
        <f>IF(VLOOKUP($A163,'FE - Flux 2 - UBL'!$A163:$R1038,13,FALSE)=0,"",VLOOKUP($A163,'FE - Flux 2 - UBL'!$A163:$R1038,13,FALSE))</f>
        <v/>
      </c>
      <c r="L163" s="159" t="str">
        <f>IF(VLOOKUP($A163,'FE - Flux 2 - UBL'!$A163:$R1038,14,FALSE)=0,"",VLOOKUP($A163,'FE - Flux 2 - UBL'!$A163:$R1038,14,FALSE))</f>
        <v/>
      </c>
      <c r="M163" s="95" t="str">
        <f>IF(VLOOKUP($A163,'FE - Flux 2 - UBL'!$A163:$R1038,15,FALSE)=0,"",VLOOKUP($A163,'FE - Flux 2 - UBL'!$A163:$R1038,15,FALSE))</f>
        <v> Contact point telephone number.</v>
      </c>
      <c r="N163" s="95" t="str">
        <f>IF(VLOOKUP($A163,'FE - Flux 2 - UBL'!$A163:$R1038,16,FALSE)=0,"",VLOOKUP($A163,'FE - Flux 2 - UBL'!$A163:$R1038,16,FALSE))</f>
        <v/>
      </c>
      <c r="O163" s="91" t="str">
        <f>IF(VLOOKUP($A163,'FE - Flux 2 - UBL'!$A163:$R1038,17,FALSE)=0,"",VLOOKUP($A163,'FE - Flux 2 - UBL'!$A163:$R1038,17,FALSE))</f>
        <v/>
      </c>
      <c r="P163" s="91" t="str">
        <f>IF(VLOOKUP($A163,'FE - Flux 2 - UBL'!$A163:$R1038,18,FALSE)=0,"",VLOOKUP($A163,'FE - Flux 2 - UBL'!$A163:$R1038,18,FALSE))</f>
        <v/>
      </c>
      <c r="Q163" s="91" t="str">
        <f>IF(VLOOKUP($A163,'FE - Flux 2 - UBL'!$A163:$S1038,19,FALSE)=0,"",VLOOKUP($A163,'FE - Flux 2 - UBL'!$A163:$S1038,19,FALSE))</f>
        <v/>
      </c>
      <c r="R163" s="91" t="s">
        <v>2174</v>
      </c>
      <c r="S163" s="95" t="str">
        <f>IF(VLOOKUP($A163,'FE - Flux 2 - CII'!$A163:$R603,17,FALSE)=0,"",VLOOKUP($A163,'FE - Flux 2 - CII'!$A163:$R603,18,FALSE))</f>
        <v/>
      </c>
    </row>
    <row r="164" spans="1:19" ht="28">
      <c r="A164" s="109" t="s">
        <v>786</v>
      </c>
      <c r="B164" s="238" t="str">
        <f>VLOOKUP(A164,'FE - Flux 2 - UBL'!A164:D844,4,FALSE)</f>
        <v> 0..1</v>
      </c>
      <c r="C164" s="44"/>
      <c r="D164" s="42"/>
      <c r="E164" s="309" t="s">
        <v>787</v>
      </c>
      <c r="F164" s="310"/>
      <c r="G164" s="291" t="s">
        <v>1933</v>
      </c>
      <c r="H164" s="292"/>
      <c r="I164" s="93" t="str">
        <f>IF(VLOOKUP($A164,'FE - Flux 2 - UBL'!$A164:$R1039,11,FALSE)=0,"",VLOOKUP($A164,'FE - Flux 2 - UBL'!$A164:$R1039,11,FALSE))</f>
        <v> TEXT</v>
      </c>
      <c r="J164" s="93">
        <f>IF(VLOOKUP($A164,'FE - Flux 2 - UBL'!$A164:$R1039,12,FALSE)=0,"",VLOOKUP($A164,'FE - Flux 2 - UBL'!$A164:$R1039,12,FALSE))</f>
        <v>50</v>
      </c>
      <c r="K164" s="91" t="str">
        <f>IF(VLOOKUP($A164,'FE - Flux 2 - UBL'!$A164:$R1039,13,FALSE)=0,"",VLOOKUP($A164,'FE - Flux 2 - UBL'!$A164:$R1039,13,FALSE))</f>
        <v/>
      </c>
      <c r="L164" s="159" t="str">
        <f>IF(VLOOKUP($A164,'FE - Flux 2 - UBL'!$A164:$R1039,14,FALSE)=0,"",VLOOKUP($A164,'FE - Flux 2 - UBL'!$A164:$R1039,14,FALSE))</f>
        <v/>
      </c>
      <c r="M164" s="95" t="str">
        <f>IF(VLOOKUP($A164,'FE - Flux 2 - UBL'!$A164:$R1039,15,FALSE)=0,"",VLOOKUP($A164,'FE - Flux 2 - UBL'!$A164:$R1039,15,FALSE))</f>
        <v> Contact point email address.</v>
      </c>
      <c r="N164" s="95" t="str">
        <f>IF(VLOOKUP($A164,'FE - Flux 2 - UBL'!$A164:$R1039,16,FALSE)=0,"",VLOOKUP($A164,'FE - Flux 2 - UBL'!$A164:$R1039,16,FALSE))</f>
        <v/>
      </c>
      <c r="O164" s="91" t="str">
        <f>IF(VLOOKUP($A164,'FE - Flux 2 - UBL'!$A164:$R1039,17,FALSE)=0,"",VLOOKUP($A164,'FE - Flux 2 - UBL'!$A164:$R1039,17,FALSE))</f>
        <v/>
      </c>
      <c r="P164" s="91" t="str">
        <f>IF(VLOOKUP($A164,'FE - Flux 2 - UBL'!$A164:$R1039,18,FALSE)=0,"",VLOOKUP($A164,'FE - Flux 2 - UBL'!$A164:$R1039,18,FALSE))</f>
        <v/>
      </c>
      <c r="Q164" s="91" t="str">
        <f>IF(VLOOKUP($A164,'FE - Flux 2 - UBL'!$A164:$S1039,19,FALSE)=0,"",VLOOKUP($A164,'FE - Flux 2 - UBL'!$A164:$S1039,19,FALSE))</f>
        <v/>
      </c>
      <c r="R164" s="91" t="s">
        <v>2174</v>
      </c>
      <c r="S164" s="95" t="str">
        <f>IF(VLOOKUP($A164,'FE - Flux 2 - CII'!$A164:$R604,17,FALSE)=0,"",VLOOKUP($A164,'FE - Flux 2 - CII'!$A164:$R604,18,FALSE))</f>
        <v/>
      </c>
    </row>
    <row r="165" spans="1:19" ht="28">
      <c r="A165" s="89" t="s">
        <v>789</v>
      </c>
      <c r="B165" s="238" t="str">
        <f>VLOOKUP(A165,'FE - Flux 2 - UBL'!A165:D845,4,FALSE)</f>
        <v> 0..1</v>
      </c>
      <c r="C165" s="307" t="s">
        <v>790</v>
      </c>
      <c r="D165" s="311"/>
      <c r="E165" s="311"/>
      <c r="F165" s="311"/>
      <c r="G165" s="291" t="s">
        <v>2187</v>
      </c>
      <c r="H165" s="292"/>
      <c r="I165" s="93" t="str">
        <f>IF(VLOOKUP($A165,'FE - Flux 2 - UBL'!$A165:$R1040,11,FALSE)=0,"",VLOOKUP($A165,'FE - Flux 2 - UBL'!$A165:$R1040,11,FALSE))</f>
        <v/>
      </c>
      <c r="J165" s="93" t="str">
        <f>IF(VLOOKUP($A165,'FE - Flux 2 - UBL'!$A165:$R1040,12,FALSE)=0,"",VLOOKUP($A165,'FE - Flux 2 - UBL'!$A165:$R1040,12,FALSE))</f>
        <v/>
      </c>
      <c r="K165" s="91" t="str">
        <f>IF(VLOOKUP($A165,'FE - Flux 2 - UBL'!$A165:$R1040,13,FALSE)=0,"",VLOOKUP($A165,'FE - Flux 2 - UBL'!$A165:$R1040,13,FALSE))</f>
        <v/>
      </c>
      <c r="L165" s="159" t="str">
        <f>IF(VLOOKUP($A165,'FE - Flux 2 - UBL'!$A165:$R1040,14,FALSE)=0,"",VLOOKUP($A165,'FE - Flux 2 - UBL'!$A165:$R1040,14,FALSE))</f>
        <v/>
      </c>
      <c r="M165" s="95" t="str">
        <f>IF(VLOOKUP($A165,'FE - Flux 2 - UBL'!$A165:$R1040,15,FALSE)=0,"",VLOOKUP($A165,'FE - Flux 2 - UBL'!$A165:$R1040,15,FALSE))</f>
        <v> Information on the entity having to carry out validation (purchase order holder, agent, private MOE).</v>
      </c>
      <c r="N165" s="95" t="str">
        <f>IF(VLOOKUP($A165,'FE - Flux 2 - UBL'!$A165:$R1040,16,FALSE)=0,"",VLOOKUP($A165,'FE - Flux 2 - UBL'!$A165:$R1040,16,FALSE))</f>
        <v> B2B extension of the standard so that a third party can validate the invoice before the “POSTED” status</v>
      </c>
      <c r="O165" s="91" t="str">
        <f>IF(VLOOKUP($A165,'FE - Flux 2 - UBL'!$A165:$R1040,17,FALSE)=0,"",VLOOKUP($A165,'FE - Flux 2 - UBL'!$A165:$R1040,17,FALSE))</f>
        <v/>
      </c>
      <c r="P165" s="91" t="str">
        <f>IF(VLOOKUP($A165,'FE - Flux 2 - UBL'!$A165:$R1040,18,FALSE)=0,"",VLOOKUP($A165,'FE - Flux 2 - UBL'!$A165:$R1040,18,FALSE))</f>
        <v/>
      </c>
      <c r="Q165" s="91" t="str">
        <f>IF(VLOOKUP($A165,'FE - Flux 2 - UBL'!$A165:$S1040,19,FALSE)=0,"",VLOOKUP($A165,'FE - Flux 2 - UBL'!$A165:$S1040,19,FALSE))</f>
        <v/>
      </c>
      <c r="R165" s="91" t="s">
        <v>2174</v>
      </c>
      <c r="S165" s="95" t="str">
        <f>IF(VLOOKUP($A165,'FE - Flux 2 - CII'!$A165:$R605,17,FALSE)=0,"",VLOOKUP($A165,'FE - Flux 2 - CII'!$A165:$R605,18,FALSE))</f>
        <v/>
      </c>
    </row>
    <row r="166" spans="1:19" ht="56">
      <c r="A166" s="97" t="s">
        <v>794</v>
      </c>
      <c r="B166" s="238" t="str">
        <f>VLOOKUP(A166,'FE - Flux 2 - UBL'!A166:D846,4,FALSE)</f>
        <v> 1..1</v>
      </c>
      <c r="C166" s="44"/>
      <c r="D166" s="282" t="s">
        <v>795</v>
      </c>
      <c r="E166" s="283"/>
      <c r="F166" s="283"/>
      <c r="G166" s="291" t="s">
        <v>1935</v>
      </c>
      <c r="H166" s="292"/>
      <c r="I166" s="93" t="str">
        <f>IF(VLOOKUP($A166,'FE - Flux 2 - UBL'!$A166:$R1041,11,FALSE)=0,"",VLOOKUP($A166,'FE - Flux 2 - UBL'!$A166:$R1041,11,FALSE))</f>
        <v> TEXT</v>
      </c>
      <c r="J166" s="93">
        <f>IF(VLOOKUP($A166,'FE - Flux 2 - UBL'!$A166:$R1041,12,FALSE)=0,"",VLOOKUP($A166,'FE - Flux 2 - UBL'!$A166:$R1041,12,FALSE))</f>
        <v>99</v>
      </c>
      <c r="K166" s="91" t="str">
        <f>IF(VLOOKUP($A166,'FE - Flux 2 - UBL'!$A166:$R1041,13,FALSE)=0,"",VLOOKUP($A166,'FE - Flux 2 - UBL'!$A166:$R1041,13,FALSE))</f>
        <v/>
      </c>
      <c r="L166" s="159" t="str">
        <f>IF(VLOOKUP($A166,'FE - Flux 2 - UBL'!$A166:$R1041,14,FALSE)=0,"",VLOOKUP($A166,'FE - Flux 2 - UBL'!$A166:$R1041,14,FALSE))</f>
        <v/>
      </c>
      <c r="M166" s="95" t="str">
        <f>IF(VLOOKUP($A166,'FE - Flux 2 - UBL'!$A166:$R1041,15,FALSE)=0,"",VLOOKUP($A166,'FE - Flux 2 - UBL'!$A166:$R1041,15,FALSE))</f>
        <v>Full official name under which the validator is registered in the national register of legal entities or as a Taxable Person, or carries out its activities as a person or group of persons.</v>
      </c>
      <c r="N166" s="95" t="str">
        <f>IF(VLOOKUP($A166,'FE - Flux 2 - UBL'!$A166:$R1041,16,FALSE)=0,"",VLOOKUP($A166,'FE - Flux 2 - UBL'!$A166:$R1041,16,FALSE))</f>
        <v/>
      </c>
      <c r="O166" s="91" t="str">
        <f>IF(VLOOKUP($A166,'FE - Flux 2 - UBL'!$A166:$R1041,17,FALSE)=0,"",VLOOKUP($A166,'FE - Flux 2 - UBL'!$A166:$R1041,17,FALSE))</f>
        <v/>
      </c>
      <c r="P166" s="91" t="str">
        <f>IF(VLOOKUP($A166,'FE - Flux 2 - UBL'!$A166:$R1041,18,FALSE)=0,"",VLOOKUP($A166,'FE - Flux 2 - UBL'!$A166:$R1041,18,FALSE))</f>
        <v/>
      </c>
      <c r="Q166" s="91" t="str">
        <f>IF(VLOOKUP($A166,'FE - Flux 2 - UBL'!$A166:$S1041,19,FALSE)=0,"",VLOOKUP($A166,'FE - Flux 2 - UBL'!$A166:$S1041,19,FALSE))</f>
        <v/>
      </c>
      <c r="R166" s="91" t="s">
        <v>2174</v>
      </c>
      <c r="S166" s="95" t="str">
        <f>IF(VLOOKUP($A166,'FE - Flux 2 - CII'!$A166:$R606,17,FALSE)=0,"",VLOOKUP($A166,'FE - Flux 2 - CII'!$A166:$R606,18,FALSE))</f>
        <v/>
      </c>
    </row>
    <row r="167" spans="1:19" ht="28">
      <c r="A167" s="97" t="s">
        <v>798</v>
      </c>
      <c r="B167" s="238" t="str">
        <f>VLOOKUP(A167,'FE - Flux 2 - UBL'!A167:D847,4,FALSE)</f>
        <v> 0..1</v>
      </c>
      <c r="C167" s="44"/>
      <c r="D167" s="282" t="s">
        <v>799</v>
      </c>
      <c r="E167" s="283"/>
      <c r="F167" s="283"/>
      <c r="G167" s="291" t="s">
        <v>1936</v>
      </c>
      <c r="H167" s="292"/>
      <c r="I167" s="93" t="str">
        <f>IF(VLOOKUP($A167,'FE - Flux 2 - UBL'!$A167:$R1042,11,FALSE)=0,"",VLOOKUP($A167,'FE - Flux 2 - UBL'!$A167:$R1042,11,FALSE))</f>
        <v> CODED</v>
      </c>
      <c r="J167" s="93">
        <f>IF(VLOOKUP($A167,'FE - Flux 2 - UBL'!$A167:$R1042,12,FALSE)=0,"",VLOOKUP($A167,'FE - Flux 2 - UBL'!$A167:$R1042,12,FALSE))</f>
        <v>3</v>
      </c>
      <c r="K167" s="91" t="str">
        <f>IF(VLOOKUP($A167,'FE - Flux 2 - UBL'!$A167:$R1042,13,FALSE)=0,"",VLOOKUP($A167,'FE - Flux 2 - UBL'!$A167:$R1042,13,FALSE))</f>
        <v> UNCL 3035</v>
      </c>
      <c r="L167" s="159" t="str">
        <f>IF(VLOOKUP($A167,'FE - Flux 2 - UBL'!$A167:$R1042,14,FALSE)=0,"",VLOOKUP($A167,'FE - Flux 2 - UBL'!$A167:$R1042,14,FALSE))</f>
        <v/>
      </c>
      <c r="M167" s="95" t="str">
        <f>IF(VLOOKUP($A167,'FE - Flux 2 - UBL'!$A167:$R1042,15,FALSE)=0,"",VLOOKUP($A167,'FE - Flux 2 - UBL'!$A167:$R1042,15,FALSE))</f>
        <v/>
      </c>
      <c r="N167" s="95" t="str">
        <f>IF(VLOOKUP($A167,'FE - Flux 2 - UBL'!$A167:$R1042,16,FALSE)=0,"",VLOOKUP($A167,'FE - Flux 2 - UBL'!$A167:$R1042,16,FALSE))</f>
        <v> To be chosen from the UNCL 3035 list</v>
      </c>
      <c r="O167" s="91" t="str">
        <f>IF(VLOOKUP($A167,'FE - Flux 2 - UBL'!$A167:$R1042,17,FALSE)=0,"",VLOOKUP($A167,'FE - Flux 2 - UBL'!$A167:$R1042,17,FALSE))</f>
        <v/>
      </c>
      <c r="P167" s="91" t="str">
        <f>IF(VLOOKUP($A167,'FE - Flux 2 - UBL'!$A167:$R1042,18,FALSE)=0,"",VLOOKUP($A167,'FE - Flux 2 - UBL'!$A167:$R1042,18,FALSE))</f>
        <v/>
      </c>
      <c r="Q167" s="91" t="str">
        <f>IF(VLOOKUP($A167,'FE - Flux 2 - UBL'!$A167:$S1042,19,FALSE)=0,"",VLOOKUP($A167,'FE - Flux 2 - UBL'!$A167:$S1042,19,FALSE))</f>
        <v/>
      </c>
      <c r="R167" s="91" t="s">
        <v>2174</v>
      </c>
      <c r="S167" s="95" t="str">
        <f>IF(VLOOKUP($A167,'FE - Flux 2 - CII'!$A167:$R607,17,FALSE)=0,"",VLOOKUP($A167,'FE - Flux 2 - CII'!$A167:$R607,18,FALSE))</f>
        <v/>
      </c>
    </row>
    <row r="168" spans="1:19" ht="42">
      <c r="A168" s="97" t="s">
        <v>801</v>
      </c>
      <c r="B168" s="238" t="str">
        <f>VLOOKUP(A168,'FE - Flux 2 - UBL'!A168:D848,4,FALSE)</f>
        <v> 0..1</v>
      </c>
      <c r="C168" s="44"/>
      <c r="D168" s="282" t="s">
        <v>802</v>
      </c>
      <c r="E168" s="283"/>
      <c r="F168" s="283"/>
      <c r="G168" s="318" t="s">
        <v>1937</v>
      </c>
      <c r="H168" s="319"/>
      <c r="I168" s="93" t="str">
        <f>IF(VLOOKUP($A168,'FE - Flux 2 - UBL'!$A168:$R1043,11,FALSE)=0,"",VLOOKUP($A168,'FE - Flux 2 - UBL'!$A168:$R1043,11,FALSE))</f>
        <v> TEXT</v>
      </c>
      <c r="J168" s="93">
        <f>IF(VLOOKUP($A168,'FE - Flux 2 - UBL'!$A168:$R1043,12,FALSE)=0,"",VLOOKUP($A168,'FE - Flux 2 - UBL'!$A168:$R1043,12,FALSE))</f>
        <v>99</v>
      </c>
      <c r="K168" s="91" t="str">
        <f>IF(VLOOKUP($A168,'FE - Flux 2 - UBL'!$A168:$R1043,13,FALSE)=0,"",VLOOKUP($A168,'FE - Flux 2 - UBL'!$A168:$R1043,13,FALSE))</f>
        <v/>
      </c>
      <c r="L168" s="159" t="str">
        <f>IF(VLOOKUP($A168,'FE - Flux 2 - UBL'!$A168:$R1043,14,FALSE)=0,"",VLOOKUP($A168,'FE - Flux 2 - UBL'!$A168:$R1043,14,FALSE))</f>
        <v/>
      </c>
      <c r="M168" s="95" t="str">
        <f>IF(VLOOKUP($A168,'FE - Flux 2 - UBL'!$A168:$R1043,15,FALSE)=0,"",VLOOKUP($A168,'FE - Flux 2 - UBL'!$A168:$R1043,15,FALSE))</f>
        <v> Name by which the Seller's Agent is known, other than the Seller's Agent's business name (also called Company Name).</v>
      </c>
      <c r="N168" s="95" t="str">
        <f>IF(VLOOKUP($A168,'FE - Flux 2 - UBL'!$A168:$R1043,16,FALSE)=0,"",VLOOKUP($A168,'FE - Flux 2 - UBL'!$A168:$R1043,16,FALSE))</f>
        <v> It can be used if it differs from the Seller's Agent's Company Name</v>
      </c>
      <c r="O168" s="91" t="str">
        <f>IF(VLOOKUP($A168,'FE - Flux 2 - UBL'!$A168:$R1043,17,FALSE)=0,"",VLOOKUP($A168,'FE - Flux 2 - UBL'!$A168:$R1043,17,FALSE))</f>
        <v/>
      </c>
      <c r="P168" s="91" t="str">
        <f>IF(VLOOKUP($A168,'FE - Flux 2 - UBL'!$A168:$R1043,18,FALSE)=0,"",VLOOKUP($A168,'FE - Flux 2 - UBL'!$A168:$R1043,18,FALSE))</f>
        <v/>
      </c>
      <c r="Q168" s="91" t="str">
        <f>IF(VLOOKUP($A168,'FE - Flux 2 - UBL'!$A168:$S1043,19,FALSE)=0,"",VLOOKUP($A168,'FE - Flux 2 - UBL'!$A168:$S1043,19,FALSE))</f>
        <v/>
      </c>
      <c r="R168" s="91" t="s">
        <v>2174</v>
      </c>
      <c r="S168" s="95" t="str">
        <f>IF(VLOOKUP($A168,'FE - Flux 2 - CII'!$A168:$R608,17,FALSE)=0,"",VLOOKUP($A168,'FE - Flux 2 - CII'!$A168:$R608,18,FALSE))</f>
        <v/>
      </c>
    </row>
    <row r="169" spans="1:19" ht="28">
      <c r="A169" s="97" t="s">
        <v>806</v>
      </c>
      <c r="B169" s="238" t="str">
        <f>VLOOKUP(A169,'FE - Flux 2 - UBL'!A169:D849,4,FALSE)</f>
        <v> 0..n</v>
      </c>
      <c r="C169" s="44"/>
      <c r="D169" s="304" t="s">
        <v>807</v>
      </c>
      <c r="E169" s="283"/>
      <c r="F169" s="283"/>
      <c r="G169" s="291" t="s">
        <v>1938</v>
      </c>
      <c r="H169" s="292"/>
      <c r="I169" s="93" t="str">
        <f>IF(VLOOKUP($A169,'FE - Flux 2 - UBL'!$A169:$R1044,11,FALSE)=0,"",VLOOKUP($A169,'FE - Flux 2 - UBL'!$A169:$R1044,11,FALSE))</f>
        <v> IDENTIFIER</v>
      </c>
      <c r="J169" s="93">
        <f>IF(VLOOKUP($A169,'FE - Flux 2 - UBL'!$A169:$R1044,12,FALSE)=0,"",VLOOKUP($A169,'FE - Flux 2 - UBL'!$A169:$R1044,12,FALSE))</f>
        <v>100</v>
      </c>
      <c r="K169" s="91" t="str">
        <f>IF(VLOOKUP($A169,'FE - Flux 2 - UBL'!$A169:$R1044,13,FALSE)=0,"",VLOOKUP($A169,'FE - Flux 2 - UBL'!$A169:$R1044,13,FALSE))</f>
        <v/>
      </c>
      <c r="L169" s="159" t="str">
        <f>IF(VLOOKUP($A169,'FE - Flux 2 - UBL'!$A169:$R1044,14,FALSE)=0,"",VLOOKUP($A169,'FE - Flux 2 - UBL'!$A169:$R1044,14,FALSE))</f>
        <v/>
      </c>
      <c r="M169" s="95" t="str">
        <f>IF(VLOOKUP($A169,'FE - Flux 2 - UBL'!$A169:$R1044,15,FALSE)=0,"",VLOOKUP($A169,'FE - Flux 2 - UBL'!$A169:$R1044,15,FALSE))</f>
        <v> Seller Agent Identification</v>
      </c>
      <c r="N169" s="95" t="str">
        <f>IF(VLOOKUP($A169,'FE - Flux 2 - UBL'!$A169:$R1044,16,FALSE)=0,"",VLOOKUP($A169,'FE - Flux 2 - UBL'!$A169:$R1044,16,FALSE))</f>
        <v/>
      </c>
      <c r="O169" s="91" t="str">
        <f>IF(VLOOKUP($A169,'FE - Flux 2 - UBL'!$A169:$R1044,17,FALSE)=0,"",VLOOKUP($A169,'FE - Flux 2 - UBL'!$A169:$R1044,17,FALSE))</f>
        <v> G1.74 G1.80</v>
      </c>
      <c r="P169" s="91" t="str">
        <f>IF(VLOOKUP($A169,'FE - Flux 2 - UBL'!$A169:$R1044,18,FALSE)=0,"",VLOOKUP($A169,'FE - Flux 2 - UBL'!$A169:$R1044,18,FALSE))</f>
        <v/>
      </c>
      <c r="Q169" s="91" t="str">
        <f>IF(VLOOKUP($A169,'FE - Flux 2 - UBL'!$A169:$S1044,19,FALSE)=0,"",VLOOKUP($A169,'FE - Flux 2 - UBL'!$A169:$S1044,19,FALSE))</f>
        <v/>
      </c>
      <c r="R169" s="91" t="s">
        <v>2174</v>
      </c>
      <c r="S169" s="95" t="str">
        <f>IF(VLOOKUP($A169,'FE - Flux 2 - CII'!$A169:$R609,17,FALSE)=0,"",VLOOKUP($A169,'FE - Flux 2 - CII'!$A169:$R609,18,FALSE))</f>
        <v/>
      </c>
    </row>
    <row r="170" spans="1:19" ht="28">
      <c r="A170" s="109" t="s">
        <v>810</v>
      </c>
      <c r="B170" s="238" t="str">
        <f>VLOOKUP(A170,'FE - Flux 2 - UBL'!A170:D850,4,FALSE)</f>
        <v> 0..1</v>
      </c>
      <c r="C170" s="44"/>
      <c r="D170" s="31"/>
      <c r="E170" s="285" t="s">
        <v>811</v>
      </c>
      <c r="F170" s="287"/>
      <c r="G170" s="291" t="s">
        <v>1939</v>
      </c>
      <c r="H170" s="292"/>
      <c r="I170" s="93" t="str">
        <f>IF(VLOOKUP($A170,'FE - Flux 2 - UBL'!$A170:$R1045,11,FALSE)=0,"",VLOOKUP($A170,'FE - Flux 2 - UBL'!$A170:$R1045,11,FALSE))</f>
        <v> IDENTIFIER</v>
      </c>
      <c r="J170" s="93">
        <f>IF(VLOOKUP($A170,'FE - Flux 2 - UBL'!$A170:$R1045,12,FALSE)=0,"",VLOOKUP($A170,'FE - Flux 2 - UBL'!$A170:$R1045,12,FALSE))</f>
        <v>4</v>
      </c>
      <c r="K170" s="91" t="str">
        <f>IF(VLOOKUP($A170,'FE - Flux 2 - UBL'!$A170:$R1045,13,FALSE)=0,"",VLOOKUP($A170,'FE - Flux 2 - UBL'!$A170:$R1045,13,FALSE))</f>
        <v> ISO6523 (ICD)</v>
      </c>
      <c r="L170" s="159" t="str">
        <f>IF(VLOOKUP($A170,'FE - Flux 2 - UBL'!$A170:$R1045,14,FALSE)=0,"",VLOOKUP($A170,'FE - Flux 2 - UBL'!$A170:$R1045,14,FALSE))</f>
        <v> Value = 0009 for a SIRET</v>
      </c>
      <c r="M170" s="95" t="str">
        <f>IF(VLOOKUP($A170,'FE - Flux 2 - UBL'!$A170:$R1045,15,FALSE)=0,"",VLOOKUP($A170,'FE - Flux 2 - UBL'!$A170:$R1045,15,FALSE))</f>
        <v/>
      </c>
      <c r="N170" s="95" t="str">
        <f>IF(VLOOKUP($A170,'FE - Flux 2 - UBL'!$A170:$R1045,16,FALSE)=0,"",VLOOKUP($A170,'FE - Flux 2 - UBL'!$A170:$R1045,16,FALSE))</f>
        <v/>
      </c>
      <c r="O170" s="91" t="str">
        <f>IF(VLOOKUP($A170,'FE - Flux 2 - UBL'!$A170:$R1045,17,FALSE)=0,"",VLOOKUP($A170,'FE - Flux 2 - UBL'!$A170:$R1045,17,FALSE))</f>
        <v/>
      </c>
      <c r="P170" s="91" t="str">
        <f>IF(VLOOKUP($A170,'FE - Flux 2 - UBL'!$A170:$R1045,18,FALSE)=0,"",VLOOKUP($A170,'FE - Flux 2 - UBL'!$A170:$R1045,18,FALSE))</f>
        <v/>
      </c>
      <c r="Q170" s="91" t="str">
        <f>IF(VLOOKUP($A170,'FE - Flux 2 - UBL'!$A170:$S1045,19,FALSE)=0,"",VLOOKUP($A170,'FE - Flux 2 - UBL'!$A170:$S1045,19,FALSE))</f>
        <v/>
      </c>
      <c r="R170" s="91" t="s">
        <v>2174</v>
      </c>
      <c r="S170" s="95" t="str">
        <f>IF(VLOOKUP($A170,'FE - Flux 2 - CII'!$A170:$R610,17,FALSE)=0,"",VLOOKUP($A170,'FE - Flux 2 - CII'!$A170:$R610,18,FALSE))</f>
        <v/>
      </c>
    </row>
    <row r="171" spans="1:19" ht="42">
      <c r="A171" s="97" t="s">
        <v>813</v>
      </c>
      <c r="B171" s="238" t="str">
        <f>VLOOKUP(A171,'FE - Flux 2 - UBL'!A171:D851,4,FALSE)</f>
        <v> 0..1</v>
      </c>
      <c r="C171" s="44"/>
      <c r="D171" s="137" t="s">
        <v>814</v>
      </c>
      <c r="E171" s="133"/>
      <c r="F171" s="133"/>
      <c r="G171" s="291" t="s">
        <v>1940</v>
      </c>
      <c r="H171" s="292"/>
      <c r="I171" s="93" t="str">
        <f>IF(VLOOKUP($A171,'FE - Flux 2 - UBL'!$A171:$R1046,11,FALSE)=0,"",VLOOKUP($A171,'FE - Flux 2 - UBL'!$A171:$R1046,11,FALSE))</f>
        <v> IDENTIFIER</v>
      </c>
      <c r="J171" s="93">
        <f>IF(VLOOKUP($A171,'FE - Flux 2 - UBL'!$A171:$R1046,12,FALSE)=0,"",VLOOKUP($A171,'FE - Flux 2 - UBL'!$A171:$R1046,12,FALSE))</f>
        <v>9</v>
      </c>
      <c r="K171" s="91" t="str">
        <f>IF(VLOOKUP($A171,'FE - Flux 2 - UBL'!$A171:$R1046,13,FALSE)=0,"",VLOOKUP($A171,'FE - Flux 2 - UBL'!$A171:$R1046,13,FALSE))</f>
        <v/>
      </c>
      <c r="L171" s="159" t="str">
        <f>IF(VLOOKUP($A171,'FE - Flux 2 - UBL'!$A171:$R1046,14,FALSE)=0,"",VLOOKUP($A171,'FE - Flux 2 - UBL'!$A171:$R1046,14,FALSE))</f>
        <v/>
      </c>
      <c r="M171" s="95" t="str">
        <f>IF(VLOOKUP($A171,'FE - Flux 2 - UBL'!$A171:$R1046,15,FALSE)=0,"",VLOOKUP($A171,'FE - Flux 2 - UBL'!$A171:$R1046,15,FALSE))</f>
        <v>Identifier issued by an official registration body, which identifies the issuing Seller's Agent as a legal entity or legal entity.</v>
      </c>
      <c r="N171" s="95" t="str">
        <f>IF(VLOOKUP($A171,'FE - Flux 2 - UBL'!$A171:$R1046,16,FALSE)=0,"",VLOOKUP($A171,'FE - Flux 2 - UBL'!$A171:$R1046,16,FALSE))</f>
        <v> If no identification diagram is specified, it should be known to the Buyer and the Seller.</v>
      </c>
      <c r="O171" s="91" t="str">
        <f>IF(VLOOKUP($A171,'FE - Flux 2 - UBL'!$A171:$R1046,17,FALSE)=0,"",VLOOKUP($A171,'FE - Flux 2 - UBL'!$A171:$R1046,17,FALSE))</f>
        <v> G1.75 G1.81</v>
      </c>
      <c r="P171" s="91" t="str">
        <f>IF(VLOOKUP($A171,'FE - Flux 2 - UBL'!$A171:$R1046,18,FALSE)=0,"",VLOOKUP($A171,'FE - Flux 2 - UBL'!$A171:$R1046,18,FALSE))</f>
        <v/>
      </c>
      <c r="Q171" s="91" t="str">
        <f>IF(VLOOKUP($A171,'FE - Flux 2 - UBL'!$A171:$S1046,19,FALSE)=0,"",VLOOKUP($A171,'FE - Flux 2 - UBL'!$A171:$S1046,19,FALSE))</f>
        <v/>
      </c>
      <c r="R171" s="91" t="s">
        <v>2174</v>
      </c>
      <c r="S171" s="95" t="str">
        <f>IF(VLOOKUP($A171,'FE - Flux 2 - CII'!$A171:$R611,17,FALSE)=0,"",VLOOKUP($A171,'FE - Flux 2 - CII'!$A171:$R611,18,FALSE))</f>
        <v/>
      </c>
    </row>
    <row r="172" spans="1:19" ht="28">
      <c r="A172" s="109" t="s">
        <v>818</v>
      </c>
      <c r="B172" s="238" t="str">
        <f>VLOOKUP(A172,'FE - Flux 2 - UBL'!A172:D852,4,FALSE)</f>
        <v> 1..1</v>
      </c>
      <c r="C172" s="44"/>
      <c r="D172" s="31"/>
      <c r="E172" s="285" t="s">
        <v>215</v>
      </c>
      <c r="F172" s="287"/>
      <c r="G172" s="291" t="s">
        <v>1941</v>
      </c>
      <c r="H172" s="292"/>
      <c r="I172" s="93" t="str">
        <f>IF(VLOOKUP($A172,'FE - Flux 2 - UBL'!$A172:$R1047,11,FALSE)=0,"",VLOOKUP($A172,'FE - Flux 2 - UBL'!$A172:$R1047,11,FALSE))</f>
        <v> IDENTIFIER</v>
      </c>
      <c r="J172" s="93">
        <f>IF(VLOOKUP($A172,'FE - Flux 2 - UBL'!$A172:$R1047,12,FALSE)=0,"",VLOOKUP($A172,'FE - Flux 2 - UBL'!$A172:$R1047,12,FALSE))</f>
        <v>4</v>
      </c>
      <c r="K172" s="91" t="str">
        <f>IF(VLOOKUP($A172,'FE - Flux 2 - UBL'!$A172:$R1047,13,FALSE)=0,"",VLOOKUP($A172,'FE - Flux 2 - UBL'!$A172:$R1047,13,FALSE))</f>
        <v> ISO6523 (ICD)</v>
      </c>
      <c r="L172" s="159" t="str">
        <f>IF(VLOOKUP($A172,'FE - Flux 2 - UBL'!$A172:$R1047,14,FALSE)=0,"",VLOOKUP($A172,'FE - Flux 2 - UBL'!$A172:$R1047,14,FALSE))</f>
        <v> Value = 0002 for a SIREN</v>
      </c>
      <c r="M172" s="95" t="str">
        <f>IF(VLOOKUP($A172,'FE - Flux 2 - UBL'!$A172:$R1047,15,FALSE)=0,"",VLOOKUP($A172,'FE - Flux 2 - UBL'!$A172:$R1047,15,FALSE))</f>
        <v/>
      </c>
      <c r="N172" s="95" t="str">
        <f>IF(VLOOKUP($A172,'FE - Flux 2 - UBL'!$A172:$R1047,16,FALSE)=0,"",VLOOKUP($A172,'FE - Flux 2 - UBL'!$A172:$R1047,16,FALSE))</f>
        <v/>
      </c>
      <c r="O172" s="91" t="str">
        <f>IF(VLOOKUP($A172,'FE - Flux 2 - UBL'!$A172:$R1047,17,FALSE)=0,"",VLOOKUP($A172,'FE - Flux 2 - UBL'!$A172:$R1047,17,FALSE))</f>
        <v/>
      </c>
      <c r="P172" s="91" t="str">
        <f>IF(VLOOKUP($A172,'FE - Flux 2 - UBL'!$A172:$R1047,18,FALSE)=0,"",VLOOKUP($A172,'FE - Flux 2 - UBL'!$A172:$R1047,18,FALSE))</f>
        <v/>
      </c>
      <c r="Q172" s="91" t="str">
        <f>IF(VLOOKUP($A172,'FE - Flux 2 - UBL'!$A172:$S1047,19,FALSE)=0,"",VLOOKUP($A172,'FE - Flux 2 - UBL'!$A172:$S1047,19,FALSE))</f>
        <v/>
      </c>
      <c r="R172" s="91" t="s">
        <v>2174</v>
      </c>
      <c r="S172" s="95" t="str">
        <f>IF(VLOOKUP($A172,'FE - Flux 2 - CII'!$A172:$R612,17,FALSE)=0,"",VLOOKUP($A172,'FE - Flux 2 - CII'!$A172:$R612,18,FALSE))</f>
        <v/>
      </c>
    </row>
    <row r="173" spans="1:19" ht="70">
      <c r="A173" s="97" t="s">
        <v>820</v>
      </c>
      <c r="B173" s="238" t="str">
        <f>VLOOKUP(A173,'FE - Flux 2 - UBL'!A173:D853,4,FALSE)</f>
        <v> 0..1</v>
      </c>
      <c r="C173" s="44"/>
      <c r="D173" s="137" t="s">
        <v>821</v>
      </c>
      <c r="E173" s="133"/>
      <c r="F173" s="133"/>
      <c r="G173" s="318" t="s">
        <v>1942</v>
      </c>
      <c r="H173" s="319"/>
      <c r="I173" s="93" t="str">
        <f>IF(VLOOKUP($A173,'FE - Flux 2 - UBL'!$A173:$R1048,11,FALSE)=0,"",VLOOKUP($A173,'FE - Flux 2 - UBL'!$A173:$R1048,11,FALSE))</f>
        <v> IDENTIFIER</v>
      </c>
      <c r="J173" s="93">
        <f>IF(VLOOKUP($A173,'FE - Flux 2 - UBL'!$A173:$R1048,12,FALSE)=0,"",VLOOKUP($A173,'FE - Flux 2 - UBL'!$A173:$R1048,12,FALSE))</f>
        <v>15</v>
      </c>
      <c r="K173" s="91" t="str">
        <f>IF(VLOOKUP($A173,'FE - Flux 2 - UBL'!$A173:$R1048,13,FALSE)=0,"",VLOOKUP($A173,'FE - Flux 2 - UBL'!$A173:$R1048,13,FALSE))</f>
        <v/>
      </c>
      <c r="L173" s="159" t="str">
        <f>IF(VLOOKUP($A173,'FE - Flux 2 - UBL'!$A173:$R1048,14,FALSE)=0,"",VLOOKUP($A173,'FE - Flux 2 - UBL'!$A173:$R1048,14,FALSE))</f>
        <v/>
      </c>
      <c r="M173" s="95" t="str">
        <f>IF(VLOOKUP($A173,'FE - Flux 2 - UBL'!$A173:$R1048,15,FALSE)=0,"",VLOOKUP($A173,'FE - Flux 2 - UBL'!$A173:$R1048,15,FALSE))</f>
        <v> Seller Agent VAT ID (also called Validator VAT ID)</v>
      </c>
      <c r="N173" s="95" t="str">
        <f>IF(VLOOKUP($A173,'FE - Flux 2 - UBL'!$A173:$R1048,16,FALSE)=0,"",VLOOKUP($A173,'FE - Flux 2 - UBL'!$A173:$R1048,16,FALSE))</f>
        <v> According to Article 215 of Council Directive 2006/112/EC [2], the individual VAT identification number includes a prefix in accordance with ISO 3166-1 alpha-2 to identify the Member State by which it was awarded. However, Greece is allowed to use the prefix "EL".</v>
      </c>
      <c r="O173" s="91" t="str">
        <f>IF(VLOOKUP($A173,'FE - Flux 2 - UBL'!$A173:$R1048,17,FALSE)=0,"",VLOOKUP($A173,'FE - Flux 2 - UBL'!$A173:$R1048,17,FALSE))</f>
        <v> G6.17</v>
      </c>
      <c r="P173" s="91" t="str">
        <f>IF(VLOOKUP($A173,'FE - Flux 2 - UBL'!$A173:$R1048,18,FALSE)=0,"",VLOOKUP($A173,'FE - Flux 2 - UBL'!$A173:$R1048,18,FALSE))</f>
        <v/>
      </c>
      <c r="Q173" s="91" t="str">
        <f>IF(VLOOKUP($A173,'FE - Flux 2 - UBL'!$A173:$S1048,19,FALSE)=0,"",VLOOKUP($A173,'FE - Flux 2 - UBL'!$A173:$S1048,19,FALSE))</f>
        <v/>
      </c>
      <c r="R173" s="91" t="s">
        <v>2174</v>
      </c>
      <c r="S173" s="95" t="str">
        <f>IF(VLOOKUP($A173,'FE - Flux 2 - CII'!$A173:$R613,17,FALSE)=0,"",VLOOKUP($A173,'FE - Flux 2 - CII'!$A173:$R613,18,FALSE))</f>
        <v/>
      </c>
    </row>
    <row r="174" spans="1:19" ht="28">
      <c r="A174" s="109" t="s">
        <v>824</v>
      </c>
      <c r="B174" s="238" t="str">
        <f>VLOOKUP(A174,'FE - Flux 2 - UBL'!A174:D854,4,FALSE)</f>
        <v> 1..1</v>
      </c>
      <c r="C174" s="44"/>
      <c r="D174" s="31"/>
      <c r="E174" s="285" t="s">
        <v>825</v>
      </c>
      <c r="F174" s="287"/>
      <c r="G174" s="291" t="s">
        <v>1943</v>
      </c>
      <c r="H174" s="292"/>
      <c r="I174" s="93" t="str">
        <f>IF(VLOOKUP($A174,'FE - Flux 2 - UBL'!$A174:$R1049,11,FALSE)=0,"",VLOOKUP($A174,'FE - Flux 2 - UBL'!$A174:$R1049,11,FALSE))</f>
        <v> CODED</v>
      </c>
      <c r="J174" s="93">
        <f>IF(VLOOKUP($A174,'FE - Flux 2 - UBL'!$A174:$R1049,12,FALSE)=0,"",VLOOKUP($A174,'FE - Flux 2 - UBL'!$A174:$R1049,12,FALSE))</f>
        <v>3</v>
      </c>
      <c r="K174" s="91" t="str">
        <f>IF(VLOOKUP($A174,'FE - Flux 2 - UBL'!$A174:$R1049,13,FALSE)=0,"",VLOOKUP($A174,'FE - Flux 2 - UBL'!$A174:$R1049,13,FALSE))</f>
        <v>Value = VAT (UBL) Value = VA (CII)</v>
      </c>
      <c r="L174" s="159" t="str">
        <f>IF(VLOOKUP($A174,'FE - Flux 2 - UBL'!$A174:$R1049,14,FALSE)=0,"",VLOOKUP($A174,'FE - Flux 2 - UBL'!$A174:$R1049,14,FALSE))</f>
        <v/>
      </c>
      <c r="M174" s="95" t="str">
        <f>IF(VLOOKUP($A174,'FE - Flux 2 - UBL'!$A174:$R1049,15,FALSE)=0,"",VLOOKUP($A174,'FE - Flux 2 - UBL'!$A174:$R1049,15,FALSE))</f>
        <v/>
      </c>
      <c r="N174" s="95" t="str">
        <f>IF(VLOOKUP($A174,'FE - Flux 2 - UBL'!$A174:$R1049,16,FALSE)=0,"",VLOOKUP($A174,'FE - Flux 2 - UBL'!$A174:$R1049,16,FALSE))</f>
        <v/>
      </c>
      <c r="O174" s="91" t="str">
        <f>IF(VLOOKUP($A174,'FE - Flux 2 - UBL'!$A174:$R1049,17,FALSE)=0,"",VLOOKUP($A174,'FE - Flux 2 - UBL'!$A174:$R1049,17,FALSE))</f>
        <v/>
      </c>
      <c r="P174" s="91" t="str">
        <f>IF(VLOOKUP($A174,'FE - Flux 2 - UBL'!$A174:$R1049,18,FALSE)=0,"",VLOOKUP($A174,'FE - Flux 2 - UBL'!$A174:$R1049,18,FALSE))</f>
        <v/>
      </c>
      <c r="Q174" s="91" t="str">
        <f>IF(VLOOKUP($A174,'FE - Flux 2 - UBL'!$A174:$S1049,19,FALSE)=0,"",VLOOKUP($A174,'FE - Flux 2 - UBL'!$A174:$S1049,19,FALSE))</f>
        <v/>
      </c>
      <c r="R174" s="91" t="s">
        <v>2174</v>
      </c>
      <c r="S174" s="95" t="str">
        <f>IF(VLOOKUP($A174,'FE - Flux 2 - CII'!$A174:$R614,17,FALSE)=0,"",VLOOKUP($A174,'FE - Flux 2 - CII'!$A174:$R614,18,FALSE))</f>
        <v/>
      </c>
    </row>
    <row r="175" spans="1:19" ht="28">
      <c r="A175" s="97" t="s">
        <v>827</v>
      </c>
      <c r="B175" s="238" t="str">
        <f>VLOOKUP(A175,'FE - Flux 2 - UBL'!A175:D855,4,FALSE)</f>
        <v> 0..1</v>
      </c>
      <c r="C175" s="44"/>
      <c r="D175" s="304" t="s">
        <v>828</v>
      </c>
      <c r="E175" s="283"/>
      <c r="F175" s="283"/>
      <c r="G175" s="291" t="s">
        <v>2188</v>
      </c>
      <c r="H175" s="292"/>
      <c r="I175" s="93" t="str">
        <f>IF(VLOOKUP($A175,'FE - Flux 2 - UBL'!$A175:$R1050,11,FALSE)=0,"",VLOOKUP($A175,'FE - Flux 2 - UBL'!$A175:$R1050,11,FALSE))</f>
        <v> IDENTIFIER</v>
      </c>
      <c r="J175" s="93">
        <f>IF(VLOOKUP($A175,'FE - Flux 2 - UBL'!$A175:$R1050,12,FALSE)=0,"",VLOOKUP($A175,'FE - Flux 2 - UBL'!$A175:$R1050,12,FALSE))</f>
        <v>50</v>
      </c>
      <c r="K175" s="91" t="str">
        <f>IF(VLOOKUP($A175,'FE - Flux 2 - UBL'!$A175:$R1050,13,FALSE)=0,"",VLOOKUP($A175,'FE - Flux 2 - UBL'!$A175:$R1050,13,FALSE))</f>
        <v/>
      </c>
      <c r="L175" s="159" t="str">
        <f>IF(VLOOKUP($A175,'FE - Flux 2 - UBL'!$A175:$R1050,14,FALSE)=0,"",VLOOKUP($A175,'FE - Flux 2 - UBL'!$A175:$R1050,14,FALSE))</f>
        <v/>
      </c>
      <c r="M175" s="95" t="str">
        <f>IF(VLOOKUP($A175,'FE - Flux 2 - UBL'!$A175:$R1050,15,FALSE)=0,"",VLOOKUP($A175,'FE - Flux 2 - UBL'!$A175:$R1050,15,FALSE))</f>
        <v> Identifies the validator's email address to which a commercial document can be transmitted.</v>
      </c>
      <c r="N175" s="95" t="str">
        <f>IF(VLOOKUP($A175,'FE - Flux 2 - UBL'!$A175:$R1050,16,FALSE)=0,"",VLOOKUP($A175,'FE - Flux 2 - UBL'!$A175:$R1050,16,FALSE))</f>
        <v/>
      </c>
      <c r="O175" s="91" t="str">
        <f>IF(VLOOKUP($A175,'FE - Flux 2 - UBL'!$A175:$R1050,17,FALSE)=0,"",VLOOKUP($A175,'FE - Flux 2 - UBL'!$A175:$R1050,17,FALSE))</f>
        <v/>
      </c>
      <c r="P175" s="91" t="str">
        <f>IF(VLOOKUP($A175,'FE - Flux 2 - UBL'!$A175:$R1050,18,FALSE)=0,"",VLOOKUP($A175,'FE - Flux 2 - UBL'!$A175:$R1050,18,FALSE))</f>
        <v/>
      </c>
      <c r="Q175" s="91" t="str">
        <f>IF(VLOOKUP($A175,'FE - Flux 2 - UBL'!$A175:$S1050,19,FALSE)=0,"",VLOOKUP($A175,'FE - Flux 2 - UBL'!$A175:$S1050,19,FALSE))</f>
        <v/>
      </c>
      <c r="R175" s="91" t="s">
        <v>2174</v>
      </c>
      <c r="S175" s="95" t="str">
        <f>IF(VLOOKUP($A175,'FE - Flux 2 - CII'!$A175:$R615,17,FALSE)=0,"",VLOOKUP($A175,'FE - Flux 2 - CII'!$A175:$R615,18,FALSE))</f>
        <v/>
      </c>
    </row>
    <row r="176" spans="1:19" ht="28">
      <c r="A176" s="109" t="s">
        <v>830</v>
      </c>
      <c r="B176" s="238" t="str">
        <f>VLOOKUP(A176,'FE - Flux 2 - UBL'!A176:D856,4,FALSE)</f>
        <v> 1..1</v>
      </c>
      <c r="C176" s="44"/>
      <c r="D176" s="37"/>
      <c r="E176" s="285" t="s">
        <v>831</v>
      </c>
      <c r="F176" s="287"/>
      <c r="G176" s="291" t="s">
        <v>1945</v>
      </c>
      <c r="H176" s="292"/>
      <c r="I176" s="93" t="str">
        <f>IF(VLOOKUP($A176,'FE - Flux 2 - UBL'!$A176:$R1051,11,FALSE)=0,"",VLOOKUP($A176,'FE - Flux 2 - UBL'!$A176:$R1051,11,FALSE))</f>
        <v> IDENTIFIER</v>
      </c>
      <c r="J176" s="93">
        <f>IF(VLOOKUP($A176,'FE - Flux 2 - UBL'!$A176:$R1051,12,FALSE)=0,"",VLOOKUP($A176,'FE - Flux 2 - UBL'!$A176:$R1051,12,FALSE))</f>
        <v>4</v>
      </c>
      <c r="K176" s="91" t="str">
        <f>IF(VLOOKUP($A176,'FE - Flux 2 - UBL'!$A176:$R1051,13,FALSE)=0,"",VLOOKUP($A176,'FE - Flux 2 - UBL'!$A176:$R1051,13,FALSE))</f>
        <v> ISO6523 (ICD)</v>
      </c>
      <c r="L176" s="159" t="str">
        <f>IF(VLOOKUP($A176,'FE - Flux 2 - UBL'!$A176:$R1051,14,FALSE)=0,"",VLOOKUP($A176,'FE - Flux 2 - UBL'!$A176:$R1051,14,FALSE))</f>
        <v/>
      </c>
      <c r="M176" s="95" t="str">
        <f>IF(VLOOKUP($A176,'FE - Flux 2 - UBL'!$A176:$R1051,15,FALSE)=0,"",VLOOKUP($A176,'FE - Flux 2 - UBL'!$A176:$R1051,15,FALSE))</f>
        <v/>
      </c>
      <c r="N176" s="95" t="str">
        <f>IF(VLOOKUP($A176,'FE - Flux 2 - UBL'!$A176:$R1051,16,FALSE)=0,"",VLOOKUP($A176,'FE - Flux 2 - UBL'!$A176:$R1051,16,FALSE))</f>
        <v/>
      </c>
      <c r="O176" s="91" t="str">
        <f>IF(VLOOKUP($A176,'FE - Flux 2 - UBL'!$A176:$R1051,17,FALSE)=0,"",VLOOKUP($A176,'FE - Flux 2 - UBL'!$A176:$R1051,17,FALSE))</f>
        <v> G6.19</v>
      </c>
      <c r="P176" s="91" t="str">
        <f>IF(VLOOKUP($A176,'FE - Flux 2 - UBL'!$A176:$R1051,18,FALSE)=0,"",VLOOKUP($A176,'FE - Flux 2 - UBL'!$A176:$R1051,18,FALSE))</f>
        <v/>
      </c>
      <c r="Q176" s="91" t="str">
        <f>IF(VLOOKUP($A176,'FE - Flux 2 - UBL'!$A176:$S1051,19,FALSE)=0,"",VLOOKUP($A176,'FE - Flux 2 - UBL'!$A176:$S1051,19,FALSE))</f>
        <v/>
      </c>
      <c r="R176" s="91" t="s">
        <v>2174</v>
      </c>
      <c r="S176" s="95" t="str">
        <f>IF(VLOOKUP($A176,'FE - Flux 2 - CII'!$A176:$R616,17,FALSE)=0,"",VLOOKUP($A176,'FE - Flux 2 - CII'!$A176:$R616,18,FALSE))</f>
        <v/>
      </c>
    </row>
    <row r="177" spans="1:19" ht="35.15" customHeight="1">
      <c r="A177" s="97" t="s">
        <v>833</v>
      </c>
      <c r="B177" s="238" t="str">
        <f>VLOOKUP(A177,'FE - Flux 2 - UBL'!A177:D857,4,FALSE)</f>
        <v> 0..1</v>
      </c>
      <c r="C177" s="44"/>
      <c r="D177" s="307" t="s">
        <v>834</v>
      </c>
      <c r="E177" s="308"/>
      <c r="F177" s="308"/>
      <c r="G177" s="291" t="s">
        <v>1946</v>
      </c>
      <c r="H177" s="292"/>
      <c r="I177" s="93" t="str">
        <f>IF(VLOOKUP($A177,'FE - Flux 2 - UBL'!$A177:$R1052,11,FALSE)=0,"",VLOOKUP($A177,'FE - Flux 2 - UBL'!$A177:$R1052,11,FALSE))</f>
        <v/>
      </c>
      <c r="J177" s="93" t="str">
        <f>IF(VLOOKUP($A177,'FE - Flux 2 - UBL'!$A177:$R1052,12,FALSE)=0,"",VLOOKUP($A177,'FE - Flux 2 - UBL'!$A177:$R1052,12,FALSE))</f>
        <v/>
      </c>
      <c r="K177" s="91" t="str">
        <f>IF(VLOOKUP($A177,'FE - Flux 2 - UBL'!$A177:$R1052,13,FALSE)=0,"",VLOOKUP($A177,'FE - Flux 2 - UBL'!$A177:$R1052,13,FALSE))</f>
        <v/>
      </c>
      <c r="L177" s="159" t="str">
        <f>IF(VLOOKUP($A177,'FE - Flux 2 - UBL'!$A177:$R1052,14,FALSE)=0,"",VLOOKUP($A177,'FE - Flux 2 - UBL'!$A177:$R1052,14,FALSE))</f>
        <v/>
      </c>
      <c r="M177" s="95" t="str">
        <f>IF(VLOOKUP($A177,'FE - Flux 2 - UBL'!$A177:$R1052,15,FALSE)=0,"",VLOOKUP($A177,'FE - Flux 2 - UBL'!$A177:$R1052,15,FALSE))</f>
        <v/>
      </c>
      <c r="N177" s="95" t="str">
        <f>IF(VLOOKUP($A177,'FE - Flux 2 - UBL'!$A177:$R1052,16,FALSE)=0,"",VLOOKUP($A177,'FE - Flux 2 - UBL'!$A177:$R1052,16,FALSE))</f>
        <v/>
      </c>
      <c r="O177" s="91" t="str">
        <f>IF(VLOOKUP($A177,'FE - Flux 2 - UBL'!$A177:$R1052,17,FALSE)=0,"",VLOOKUP($A177,'FE - Flux 2 - UBL'!$A177:$R1052,17,FALSE))</f>
        <v/>
      </c>
      <c r="P177" s="91" t="str">
        <f>IF(VLOOKUP($A177,'FE - Flux 2 - UBL'!$A177:$R1052,18,FALSE)=0,"",VLOOKUP($A177,'FE - Flux 2 - UBL'!$A177:$R1052,18,FALSE))</f>
        <v/>
      </c>
      <c r="Q177" s="91" t="str">
        <f>IF(VLOOKUP($A177,'FE - Flux 2 - UBL'!$A177:$S1052,19,FALSE)=0,"",VLOOKUP($A177,'FE - Flux 2 - UBL'!$A177:$S1052,19,FALSE))</f>
        <v/>
      </c>
      <c r="R177" s="91" t="s">
        <v>2174</v>
      </c>
      <c r="S177" s="95" t="str">
        <f>IF(VLOOKUP($A177,'FE - Flux 2 - CII'!$A177:$R617,17,FALSE)=0,"",VLOOKUP($A177,'FE - Flux 2 - CII'!$A177:$R617,18,FALSE))</f>
        <v/>
      </c>
    </row>
    <row r="178" spans="1:19" ht="28">
      <c r="A178" s="109" t="s">
        <v>836</v>
      </c>
      <c r="B178" s="238" t="str">
        <f>VLOOKUP(A178,'FE - Flux 2 - UBL'!A178:D858,4,FALSE)</f>
        <v> 0..1</v>
      </c>
      <c r="C178" s="44"/>
      <c r="D178" s="43"/>
      <c r="E178" s="285" t="s">
        <v>837</v>
      </c>
      <c r="F178" s="287"/>
      <c r="G178" s="291" t="s">
        <v>1947</v>
      </c>
      <c r="H178" s="292"/>
      <c r="I178" s="93" t="str">
        <f>IF(VLOOKUP($A178,'FE - Flux 2 - UBL'!$A178:$R1053,11,FALSE)=0,"",VLOOKUP($A178,'FE - Flux 2 - UBL'!$A178:$R1053,11,FALSE))</f>
        <v> TEXT</v>
      </c>
      <c r="J178" s="93">
        <f>IF(VLOOKUP($A178,'FE - Flux 2 - UBL'!$A178:$R1053,12,FALSE)=0,"",VLOOKUP($A178,'FE - Flux 2 - UBL'!$A178:$R1053,12,FALSE))</f>
        <v>255</v>
      </c>
      <c r="K178" s="91" t="str">
        <f>IF(VLOOKUP($A178,'FE - Flux 2 - UBL'!$A178:$R1053,13,FALSE)=0,"",VLOOKUP($A178,'FE - Flux 2 - UBL'!$A178:$R1053,13,FALSE))</f>
        <v/>
      </c>
      <c r="L178" s="159" t="str">
        <f>IF(VLOOKUP($A178,'FE - Flux 2 - UBL'!$A178:$R1053,14,FALSE)=0,"",VLOOKUP($A178,'FE - Flux 2 - UBL'!$A178:$R1053,14,FALSE))</f>
        <v/>
      </c>
      <c r="M178" s="95" t="str">
        <f>IF(VLOOKUP($A178,'FE - Flux 2 - UBL'!$A178:$R1053,15,FALSE)=0,"",VLOOKUP($A178,'FE - Flux 2 - UBL'!$A178:$R1053,15,FALSE))</f>
        <v> Main line of an address.</v>
      </c>
      <c r="N178" s="95" t="str">
        <f>IF(VLOOKUP($A178,'FE - Flux 2 - UBL'!$A178:$R1053,16,FALSE)=0,"",VLOOKUP($A178,'FE - Flux 2 - UBL'!$A178:$R1053,16,FALSE))</f>
        <v> Usually the name and number of the street or post office box.</v>
      </c>
      <c r="O178" s="91" t="str">
        <f>IF(VLOOKUP($A178,'FE - Flux 2 - UBL'!$A178:$R1053,17,FALSE)=0,"",VLOOKUP($A178,'FE - Flux 2 - UBL'!$A178:$R1053,17,FALSE))</f>
        <v/>
      </c>
      <c r="P178" s="91" t="str">
        <f>IF(VLOOKUP($A178,'FE - Flux 2 - UBL'!$A178:$R1053,18,FALSE)=0,"",VLOOKUP($A178,'FE - Flux 2 - UBL'!$A178:$R1053,18,FALSE))</f>
        <v/>
      </c>
      <c r="Q178" s="91" t="str">
        <f>IF(VLOOKUP($A178,'FE - Flux 2 - UBL'!$A178:$S1053,19,FALSE)=0,"",VLOOKUP($A178,'FE - Flux 2 - UBL'!$A178:$S1053,19,FALSE))</f>
        <v/>
      </c>
      <c r="R178" s="91" t="s">
        <v>2174</v>
      </c>
      <c r="S178" s="95" t="str">
        <f>IF(VLOOKUP($A178,'FE - Flux 2 - CII'!$A178:$R618,17,FALSE)=0,"",VLOOKUP($A178,'FE - Flux 2 - CII'!$A178:$R618,18,FALSE))</f>
        <v/>
      </c>
    </row>
    <row r="179" spans="1:19" ht="28">
      <c r="A179" s="109" t="s">
        <v>839</v>
      </c>
      <c r="B179" s="238" t="str">
        <f>VLOOKUP(A179,'FE - Flux 2 - UBL'!A179:D859,4,FALSE)</f>
        <v> 0..1</v>
      </c>
      <c r="C179" s="44"/>
      <c r="D179" s="43"/>
      <c r="E179" s="285" t="s">
        <v>840</v>
      </c>
      <c r="F179" s="287"/>
      <c r="G179" s="291" t="s">
        <v>1948</v>
      </c>
      <c r="H179" s="292"/>
      <c r="I179" s="93" t="str">
        <f>IF(VLOOKUP($A179,'FE - Flux 2 - UBL'!$A179:$R1054,11,FALSE)=0,"",VLOOKUP($A179,'FE - Flux 2 - UBL'!$A179:$R1054,11,FALSE))</f>
        <v> TEXT</v>
      </c>
      <c r="J179" s="93">
        <f>IF(VLOOKUP($A179,'FE - Flux 2 - UBL'!$A179:$R1054,12,FALSE)=0,"",VLOOKUP($A179,'FE - Flux 2 - UBL'!$A179:$R1054,12,FALSE))</f>
        <v>255</v>
      </c>
      <c r="K179" s="91" t="str">
        <f>IF(VLOOKUP($A179,'FE - Flux 2 - UBL'!$A179:$R1054,13,FALSE)=0,"",VLOOKUP($A179,'FE - Flux 2 - UBL'!$A179:$R1054,13,FALSE))</f>
        <v/>
      </c>
      <c r="L179" s="159" t="str">
        <f>IF(VLOOKUP($A179,'FE - Flux 2 - UBL'!$A179:$R1054,14,FALSE)=0,"",VLOOKUP($A179,'FE - Flux 2 - UBL'!$A179:$R1054,14,FALSE))</f>
        <v/>
      </c>
      <c r="M179" s="95" t="str">
        <f>IF(VLOOKUP($A179,'FE - Flux 2 - UBL'!$A179:$R1054,15,FALSE)=0,"",VLOOKUP($A179,'FE - Flux 2 - UBL'!$A179:$R1054,15,FALSE))</f>
        <v> Additional line of an address, which can be used to provide details and supplement the main line.</v>
      </c>
      <c r="N179" s="95" t="str">
        <f>IF(VLOOKUP($A179,'FE - Flux 2 - UBL'!$A179:$R1054,16,FALSE)=0,"",VLOOKUP($A179,'FE - Flux 2 - UBL'!$A179:$R1054,16,FALSE))</f>
        <v/>
      </c>
      <c r="O179" s="91" t="str">
        <f>IF(VLOOKUP($A179,'FE - Flux 2 - UBL'!$A179:$R1054,17,FALSE)=0,"",VLOOKUP($A179,'FE - Flux 2 - UBL'!$A179:$R1054,17,FALSE))</f>
        <v/>
      </c>
      <c r="P179" s="91" t="str">
        <f>IF(VLOOKUP($A179,'FE - Flux 2 - UBL'!$A179:$R1054,18,FALSE)=0,"",VLOOKUP($A179,'FE - Flux 2 - UBL'!$A179:$R1054,18,FALSE))</f>
        <v/>
      </c>
      <c r="Q179" s="91" t="str">
        <f>IF(VLOOKUP($A179,'FE - Flux 2 - UBL'!$A179:$S1054,19,FALSE)=0,"",VLOOKUP($A179,'FE - Flux 2 - UBL'!$A179:$S1054,19,FALSE))</f>
        <v/>
      </c>
      <c r="R179" s="91" t="s">
        <v>2174</v>
      </c>
      <c r="S179" s="95" t="str">
        <f>IF(VLOOKUP($A179,'FE - Flux 2 - CII'!$A179:$R619,17,FALSE)=0,"",VLOOKUP($A179,'FE - Flux 2 - CII'!$A179:$R619,18,FALSE))</f>
        <v/>
      </c>
    </row>
    <row r="180" spans="1:19" ht="28">
      <c r="A180" s="109" t="s">
        <v>842</v>
      </c>
      <c r="B180" s="238" t="str">
        <f>VLOOKUP(A180,'FE - Flux 2 - UBL'!A180:D860,4,FALSE)</f>
        <v> 0..1</v>
      </c>
      <c r="C180" s="44"/>
      <c r="D180" s="43"/>
      <c r="E180" s="285" t="s">
        <v>843</v>
      </c>
      <c r="F180" s="287"/>
      <c r="G180" s="291" t="s">
        <v>1949</v>
      </c>
      <c r="H180" s="292"/>
      <c r="I180" s="93" t="str">
        <f>IF(VLOOKUP($A180,'FE - Flux 2 - UBL'!$A180:$R1055,11,FALSE)=0,"",VLOOKUP($A180,'FE - Flux 2 - UBL'!$A180:$R1055,11,FALSE))</f>
        <v> TEXT</v>
      </c>
      <c r="J180" s="93">
        <f>IF(VLOOKUP($A180,'FE - Flux 2 - UBL'!$A180:$R1055,12,FALSE)=0,"",VLOOKUP($A180,'FE - Flux 2 - UBL'!$A180:$R1055,12,FALSE))</f>
        <v>255</v>
      </c>
      <c r="K180" s="91" t="str">
        <f>IF(VLOOKUP($A180,'FE - Flux 2 - UBL'!$A180:$R1055,13,FALSE)=0,"",VLOOKUP($A180,'FE - Flux 2 - UBL'!$A180:$R1055,13,FALSE))</f>
        <v/>
      </c>
      <c r="L180" s="159" t="str">
        <f>IF(VLOOKUP($A180,'FE - Flux 2 - UBL'!$A180:$R1055,14,FALSE)=0,"",VLOOKUP($A180,'FE - Flux 2 - UBL'!$A180:$R1055,14,FALSE))</f>
        <v/>
      </c>
      <c r="M180" s="95" t="str">
        <f>IF(VLOOKUP($A180,'FE - Flux 2 - UBL'!$A180:$R1055,15,FALSE)=0,"",VLOOKUP($A180,'FE - Flux 2 - UBL'!$A180:$R1055,15,FALSE))</f>
        <v> Additional line of an address, which can be used to provide details and supplement the main line.</v>
      </c>
      <c r="N180" s="95" t="str">
        <f>IF(VLOOKUP($A180,'FE - Flux 2 - UBL'!$A180:$R1055,16,FALSE)=0,"",VLOOKUP($A180,'FE - Flux 2 - UBL'!$A180:$R1055,16,FALSE))</f>
        <v/>
      </c>
      <c r="O180" s="91" t="str">
        <f>IF(VLOOKUP($A180,'FE - Flux 2 - UBL'!$A180:$R1055,17,FALSE)=0,"",VLOOKUP($A180,'FE - Flux 2 - UBL'!$A180:$R1055,17,FALSE))</f>
        <v/>
      </c>
      <c r="P180" s="91" t="str">
        <f>IF(VLOOKUP($A180,'FE - Flux 2 - UBL'!$A180:$R1055,18,FALSE)=0,"",VLOOKUP($A180,'FE - Flux 2 - UBL'!$A180:$R1055,18,FALSE))</f>
        <v/>
      </c>
      <c r="Q180" s="91" t="str">
        <f>IF(VLOOKUP($A180,'FE - Flux 2 - UBL'!$A180:$S1055,19,FALSE)=0,"",VLOOKUP($A180,'FE - Flux 2 - UBL'!$A180:$S1055,19,FALSE))</f>
        <v/>
      </c>
      <c r="R180" s="91" t="s">
        <v>2174</v>
      </c>
      <c r="S180" s="95" t="str">
        <f>IF(VLOOKUP($A180,'FE - Flux 2 - CII'!$A180:$R620,17,FALSE)=0,"",VLOOKUP($A180,'FE - Flux 2 - CII'!$A180:$R620,18,FALSE))</f>
        <v/>
      </c>
    </row>
    <row r="181" spans="1:19" ht="28">
      <c r="A181" s="109" t="s">
        <v>845</v>
      </c>
      <c r="B181" s="238" t="str">
        <f>VLOOKUP(A181,'FE - Flux 2 - UBL'!A181:D861,4,FALSE)</f>
        <v>0..1</v>
      </c>
      <c r="C181" s="44"/>
      <c r="D181" s="43"/>
      <c r="E181" s="285" t="s">
        <v>846</v>
      </c>
      <c r="F181" s="287"/>
      <c r="G181" s="291" t="s">
        <v>1950</v>
      </c>
      <c r="H181" s="292"/>
      <c r="I181" s="93" t="str">
        <f>IF(VLOOKUP($A181,'FE - Flux 2 - UBL'!$A181:$R1056,11,FALSE)=0,"",VLOOKUP($A181,'FE - Flux 2 - UBL'!$A181:$R1056,11,FALSE))</f>
        <v> TEXT</v>
      </c>
      <c r="J181" s="93">
        <f>IF(VLOOKUP($A181,'FE - Flux 2 - UBL'!$A181:$R1056,12,FALSE)=0,"",VLOOKUP($A181,'FE - Flux 2 - UBL'!$A181:$R1056,12,FALSE))</f>
        <v>255</v>
      </c>
      <c r="K181" s="91" t="str">
        <f>IF(VLOOKUP($A181,'FE - Flux 2 - UBL'!$A181:$R1056,13,FALSE)=0,"",VLOOKUP($A181,'FE - Flux 2 - UBL'!$A181:$R1056,13,FALSE))</f>
        <v/>
      </c>
      <c r="L181" s="159" t="str">
        <f>IF(VLOOKUP($A181,'FE - Flux 2 - UBL'!$A181:$R1056,14,FALSE)=0,"",VLOOKUP($A181,'FE - Flux 2 - UBL'!$A181:$R1056,14,FALSE))</f>
        <v/>
      </c>
      <c r="M181" s="95" t="str">
        <f>IF(VLOOKUP($A181,'FE - Flux 2 - UBL'!$A181:$R1056,15,FALSE)=0,"",VLOOKUP($A181,'FE - Flux 2 - UBL'!$A181:$R1056,15,FALSE))</f>
        <v> Common name of the municipality, town or village in which the payer's address is located</v>
      </c>
      <c r="N181" s="95" t="str">
        <f>IF(VLOOKUP($A181,'FE - Flux 2 - UBL'!$A181:$R1056,16,FALSE)=0,"",VLOOKUP($A181,'FE - Flux 2 - UBL'!$A181:$R1056,16,FALSE))</f>
        <v/>
      </c>
      <c r="O181" s="91" t="str">
        <f>IF(VLOOKUP($A181,'FE - Flux 2 - UBL'!$A181:$R1056,17,FALSE)=0,"",VLOOKUP($A181,'FE - Flux 2 - UBL'!$A181:$R1056,17,FALSE))</f>
        <v/>
      </c>
      <c r="P181" s="91" t="str">
        <f>IF(VLOOKUP($A181,'FE - Flux 2 - UBL'!$A181:$R1056,18,FALSE)=0,"",VLOOKUP($A181,'FE - Flux 2 - UBL'!$A181:$R1056,18,FALSE))</f>
        <v/>
      </c>
      <c r="Q181" s="91" t="str">
        <f>IF(VLOOKUP($A181,'FE - Flux 2 - UBL'!$A181:$S1056,19,FALSE)=0,"",VLOOKUP($A181,'FE - Flux 2 - UBL'!$A181:$S1056,19,FALSE))</f>
        <v/>
      </c>
      <c r="R181" s="91" t="s">
        <v>2174</v>
      </c>
      <c r="S181" s="95" t="str">
        <f>IF(VLOOKUP($A181,'FE - Flux 2 - CII'!$A181:$R621,17,FALSE)=0,"",VLOOKUP($A181,'FE - Flux 2 - CII'!$A181:$R621,18,FALSE))</f>
        <v/>
      </c>
    </row>
    <row r="182" spans="1:19" ht="28">
      <c r="A182" s="109" t="s">
        <v>848</v>
      </c>
      <c r="B182" s="238" t="str">
        <f>VLOOKUP(A182,'FE - Flux 2 - UBL'!A182:D862,4,FALSE)</f>
        <v> 0..1</v>
      </c>
      <c r="C182" s="44"/>
      <c r="D182" s="43"/>
      <c r="E182" s="285" t="s">
        <v>849</v>
      </c>
      <c r="F182" s="287"/>
      <c r="G182" s="291" t="s">
        <v>1951</v>
      </c>
      <c r="H182" s="292"/>
      <c r="I182" s="93" t="str">
        <f>IF(VLOOKUP($A182,'FE - Flux 2 - UBL'!$A182:$R1057,11,FALSE)=0,"",VLOOKUP($A182,'FE - Flux 2 - UBL'!$A182:$R1057,11,FALSE))</f>
        <v> TEXT</v>
      </c>
      <c r="J182" s="93">
        <f>IF(VLOOKUP($A182,'FE - Flux 2 - UBL'!$A182:$R1057,12,FALSE)=0,"",VLOOKUP($A182,'FE - Flux 2 - UBL'!$A182:$R1057,12,FALSE))</f>
        <v>10</v>
      </c>
      <c r="K182" s="91" t="str">
        <f>IF(VLOOKUP($A182,'FE - Flux 2 - UBL'!$A182:$R1057,13,FALSE)=0,"",VLOOKUP($A182,'FE - Flux 2 - UBL'!$A182:$R1057,13,FALSE))</f>
        <v/>
      </c>
      <c r="L182" s="159" t="str">
        <f>IF(VLOOKUP($A182,'FE - Flux 2 - UBL'!$A182:$R1057,14,FALSE)=0,"",VLOOKUP($A182,'FE - Flux 2 - UBL'!$A182:$R1057,14,FALSE))</f>
        <v/>
      </c>
      <c r="M182" s="95" t="str">
        <f>IF(VLOOKUP($A182,'FE - Flux 2 - UBL'!$A182:$R1057,15,FALSE)=0,"",VLOOKUP($A182,'FE - Flux 2 - UBL'!$A182:$R1057,15,FALSE))</f>
        <v> Identifier for an addressable group of properties, consistent with the applicable postal service.</v>
      </c>
      <c r="N182" s="95" t="str">
        <f>IF(VLOOKUP($A182,'FE - Flux 2 - UBL'!$A182:$R1057,16,FALSE)=0,"",VLOOKUP($A182,'FE - Flux 2 - UBL'!$A182:$R1057,16,FALSE))</f>
        <v> Example: postal code or postal delivery number.</v>
      </c>
      <c r="O182" s="91" t="str">
        <f>IF(VLOOKUP($A182,'FE - Flux 2 - UBL'!$A182:$R1057,17,FALSE)=0,"",VLOOKUP($A182,'FE - Flux 2 - UBL'!$A182:$R1057,17,FALSE))</f>
        <v/>
      </c>
      <c r="P182" s="91" t="str">
        <f>IF(VLOOKUP($A182,'FE - Flux 2 - UBL'!$A182:$R1057,18,FALSE)=0,"",VLOOKUP($A182,'FE - Flux 2 - UBL'!$A182:$R1057,18,FALSE))</f>
        <v/>
      </c>
      <c r="Q182" s="91" t="str">
        <f>IF(VLOOKUP($A182,'FE - Flux 2 - UBL'!$A182:$S1057,19,FALSE)=0,"",VLOOKUP($A182,'FE - Flux 2 - UBL'!$A182:$S1057,19,FALSE))</f>
        <v/>
      </c>
      <c r="R182" s="91" t="s">
        <v>2174</v>
      </c>
      <c r="S182" s="95" t="str">
        <f>IF(VLOOKUP($A182,'FE - Flux 2 - CII'!$A182:$R622,17,FALSE)=0,"",VLOOKUP($A182,'FE - Flux 2 - CII'!$A182:$R622,18,FALSE))</f>
        <v/>
      </c>
    </row>
    <row r="183" spans="1:19" ht="28">
      <c r="A183" s="109" t="s">
        <v>851</v>
      </c>
      <c r="B183" s="238" t="str">
        <f>VLOOKUP(A183,'FE - Flux 2 - UBL'!A183:D863,4,FALSE)</f>
        <v> 0..1</v>
      </c>
      <c r="C183" s="44"/>
      <c r="D183" s="43"/>
      <c r="E183" s="285" t="s">
        <v>852</v>
      </c>
      <c r="F183" s="287"/>
      <c r="G183" s="291" t="s">
        <v>1952</v>
      </c>
      <c r="H183" s="292"/>
      <c r="I183" s="93" t="str">
        <f>IF(VLOOKUP($A183,'FE - Flux 2 - UBL'!$A183:$R1058,11,FALSE)=0,"",VLOOKUP($A183,'FE - Flux 2 - UBL'!$A183:$R1058,11,FALSE))</f>
        <v> TEXT</v>
      </c>
      <c r="J183" s="93">
        <f>IF(VLOOKUP($A183,'FE - Flux 2 - UBL'!$A183:$R1058,12,FALSE)=0,"",VLOOKUP($A183,'FE - Flux 2 - UBL'!$A183:$R1058,12,FALSE))</f>
        <v>255</v>
      </c>
      <c r="K183" s="91" t="str">
        <f>IF(VLOOKUP($A183,'FE - Flux 2 - UBL'!$A183:$R1058,13,FALSE)=0,"",VLOOKUP($A183,'FE - Flux 2 - UBL'!$A183:$R1058,13,FALSE))</f>
        <v/>
      </c>
      <c r="L183" s="159" t="str">
        <f>IF(VLOOKUP($A183,'FE - Flux 2 - UBL'!$A183:$R1058,14,FALSE)=0,"",VLOOKUP($A183,'FE - Flux 2 - UBL'!$A183:$R1058,14,FALSE))</f>
        <v/>
      </c>
      <c r="M183" s="95" t="str">
        <f>IF(VLOOKUP($A183,'FE - Flux 2 - UBL'!$A183:$R1058,15,FALSE)=0,"",VLOOKUP($A183,'FE - Flux 2 - UBL'!$A183:$R1058,15,FALSE))</f>
        <v> Subdivision of a country.</v>
      </c>
      <c r="N183" s="95" t="str">
        <f>IF(VLOOKUP($A183,'FE - Flux 2 - UBL'!$A183:$R1058,16,FALSE)=0,"",VLOOKUP($A183,'FE - Flux 2 - UBL'!$A183:$R1058,16,FALSE))</f>
        <v> Example: region, county, state, province, etc.</v>
      </c>
      <c r="O183" s="91" t="str">
        <f>IF(VLOOKUP($A183,'FE - Flux 2 - UBL'!$A183:$R1058,17,FALSE)=0,"",VLOOKUP($A183,'FE - Flux 2 - UBL'!$A183:$R1058,17,FALSE))</f>
        <v/>
      </c>
      <c r="P183" s="91" t="str">
        <f>IF(VLOOKUP($A183,'FE - Flux 2 - UBL'!$A183:$R1058,18,FALSE)=0,"",VLOOKUP($A183,'FE - Flux 2 - UBL'!$A183:$R1058,18,FALSE))</f>
        <v/>
      </c>
      <c r="Q183" s="91" t="str">
        <f>IF(VLOOKUP($A183,'FE - Flux 2 - UBL'!$A183:$S1058,19,FALSE)=0,"",VLOOKUP($A183,'FE - Flux 2 - UBL'!$A183:$S1058,19,FALSE))</f>
        <v/>
      </c>
      <c r="R183" s="91" t="s">
        <v>2174</v>
      </c>
      <c r="S183" s="95" t="str">
        <f>IF(VLOOKUP($A183,'FE - Flux 2 - CII'!$A183:$R623,17,FALSE)=0,"",VLOOKUP($A183,'FE - Flux 2 - CII'!$A183:$R623,18,FALSE))</f>
        <v/>
      </c>
    </row>
    <row r="184" spans="1:19" ht="56">
      <c r="A184" s="109" t="s">
        <v>854</v>
      </c>
      <c r="B184" s="238" t="str">
        <f>VLOOKUP(A184,'FE - Flux 2 - UBL'!A184:D864,4,FALSE)</f>
        <v> 0..1</v>
      </c>
      <c r="C184" s="44"/>
      <c r="D184" s="44"/>
      <c r="E184" s="285" t="s">
        <v>855</v>
      </c>
      <c r="F184" s="287"/>
      <c r="G184" s="291" t="s">
        <v>1953</v>
      </c>
      <c r="H184" s="292"/>
      <c r="I184" s="93" t="str">
        <f>IF(VLOOKUP($A184,'FE - Flux 2 - UBL'!$A184:$R1059,11,FALSE)=0,"",VLOOKUP($A184,'FE - Flux 2 - UBL'!$A184:$R1059,11,FALSE))</f>
        <v> CODED</v>
      </c>
      <c r="J184" s="93">
        <f>IF(VLOOKUP($A184,'FE - Flux 2 - UBL'!$A184:$R1059,12,FALSE)=0,"",VLOOKUP($A184,'FE - Flux 2 - UBL'!$A184:$R1059,12,FALSE))</f>
        <v>2</v>
      </c>
      <c r="K184" s="91" t="str">
        <f>IF(VLOOKUP($A184,'FE - Flux 2 - UBL'!$A184:$R1059,13,FALSE)=0,"",VLOOKUP($A184,'FE - Flux 2 - UBL'!$A184:$R1059,13,FALSE))</f>
        <v> ISO 3166</v>
      </c>
      <c r="L184" s="159" t="str">
        <f>IF(VLOOKUP($A184,'FE - Flux 2 - UBL'!$A184:$R1059,14,FALSE)=0,"",VLOOKUP($A184,'FE - Flux 2 - UBL'!$A184:$R1059,14,FALSE))</f>
        <v/>
      </c>
      <c r="M184" s="95" t="str">
        <f>IF(VLOOKUP($A184,'FE - Flux 2 - UBL'!$A184:$R1059,15,FALSE)=0,"",VLOOKUP($A184,'FE - Flux 2 - UBL'!$A184:$R1059,15,FALSE))</f>
        <v> Country identification code.</v>
      </c>
      <c r="N184" s="95" t="str">
        <f>IF(VLOOKUP($A184,'FE - Flux 2 - UBL'!$A184:$R1059,16,FALSE)=0,"",VLOOKUP($A184,'FE - Flux 2 - UBL'!$A184:$R1059,16,FALSE))</f>
        <v> Valid country lists are registered with the Maintenance Agency for ISO 3166-1 “Codes for the representation of country names and their subdivisions”. It is recommended to use alpha-2 representation.</v>
      </c>
      <c r="O184" s="91" t="str">
        <f>IF(VLOOKUP($A184,'FE - Flux 2 - UBL'!$A184:$R1059,17,FALSE)=0,"",VLOOKUP($A184,'FE - Flux 2 - UBL'!$A184:$R1059,17,FALSE))</f>
        <v> G2.01</v>
      </c>
      <c r="P184" s="91" t="str">
        <f>IF(VLOOKUP($A184,'FE - Flux 2 - UBL'!$A184:$R1059,18,FALSE)=0,"",VLOOKUP($A184,'FE - Flux 2 - UBL'!$A184:$R1059,18,FALSE))</f>
        <v/>
      </c>
      <c r="Q184" s="91" t="str">
        <f>IF(VLOOKUP($A184,'FE - Flux 2 - UBL'!$A184:$S1059,19,FALSE)=0,"",VLOOKUP($A184,'FE - Flux 2 - UBL'!$A184:$S1059,19,FALSE))</f>
        <v/>
      </c>
      <c r="R184" s="91" t="s">
        <v>2174</v>
      </c>
      <c r="S184" s="95" t="str">
        <f>IF(VLOOKUP($A184,'FE - Flux 2 - CII'!$A184:$R624,17,FALSE)=0,"",VLOOKUP($A184,'FE - Flux 2 - CII'!$A184:$R624,18,FALSE))</f>
        <v/>
      </c>
    </row>
    <row r="185" spans="1:19" ht="28">
      <c r="A185" s="97" t="s">
        <v>857</v>
      </c>
      <c r="B185" s="238" t="str">
        <f>VLOOKUP(A185,'FE - Flux 2 - UBL'!A185:D865,4,FALSE)</f>
        <v> 0..1</v>
      </c>
      <c r="C185" s="44"/>
      <c r="D185" s="307" t="s">
        <v>858</v>
      </c>
      <c r="E185" s="308"/>
      <c r="F185" s="308"/>
      <c r="G185" s="291" t="s">
        <v>1954</v>
      </c>
      <c r="H185" s="292"/>
      <c r="I185" s="93" t="str">
        <f>IF(VLOOKUP($A185,'FE - Flux 2 - UBL'!$A185:$R1060,11,FALSE)=0,"",VLOOKUP($A185,'FE - Flux 2 - UBL'!$A185:$R1060,11,FALSE))</f>
        <v/>
      </c>
      <c r="J185" s="93" t="str">
        <f>IF(VLOOKUP($A185,'FE - Flux 2 - UBL'!$A185:$R1060,12,FALSE)=0,"",VLOOKUP($A185,'FE - Flux 2 - UBL'!$A185:$R1060,12,FALSE))</f>
        <v/>
      </c>
      <c r="K185" s="91" t="str">
        <f>IF(VLOOKUP($A185,'FE - Flux 2 - UBL'!$A185:$R1060,13,FALSE)=0,"",VLOOKUP($A185,'FE - Flux 2 - UBL'!$A185:$R1060,13,FALSE))</f>
        <v/>
      </c>
      <c r="L185" s="159" t="str">
        <f>IF(VLOOKUP($A185,'FE - Flux 2 - UBL'!$A185:$R1060,14,FALSE)=0,"",VLOOKUP($A185,'FE - Flux 2 - UBL'!$A185:$R1060,14,FALSE))</f>
        <v/>
      </c>
      <c r="M185" s="95" t="str">
        <f>IF(VLOOKUP($A185,'FE - Flux 2 - UBL'!$A185:$R1060,15,FALSE)=0,"",VLOOKUP($A185,'FE - Flux 2 - UBL'!$A185:$R1060,15,FALSE))</f>
        <v/>
      </c>
      <c r="N185" s="95" t="str">
        <f>IF(VLOOKUP($A185,'FE - Flux 2 - UBL'!$A185:$R1060,16,FALSE)=0,"",VLOOKUP($A185,'FE - Flux 2 - UBL'!$A185:$R1060,16,FALSE))</f>
        <v/>
      </c>
      <c r="O185" s="91" t="str">
        <f>IF(VLOOKUP($A185,'FE - Flux 2 - UBL'!$A185:$R1060,17,FALSE)=0,"",VLOOKUP($A185,'FE - Flux 2 - UBL'!$A185:$R1060,17,FALSE))</f>
        <v/>
      </c>
      <c r="P185" s="91" t="str">
        <f>IF(VLOOKUP($A185,'FE - Flux 2 - UBL'!$A185:$R1060,18,FALSE)=0,"",VLOOKUP($A185,'FE - Flux 2 - UBL'!$A185:$R1060,18,FALSE))</f>
        <v/>
      </c>
      <c r="Q185" s="91" t="str">
        <f>IF(VLOOKUP($A185,'FE - Flux 2 - UBL'!$A185:$S1060,19,FALSE)=0,"",VLOOKUP($A185,'FE - Flux 2 - UBL'!$A185:$S1060,19,FALSE))</f>
        <v/>
      </c>
      <c r="R185" s="91" t="s">
        <v>2174</v>
      </c>
      <c r="S185" s="95" t="str">
        <f>IF(VLOOKUP($A185,'FE - Flux 2 - CII'!$A185:$R625,17,FALSE)=0,"",VLOOKUP($A185,'FE - Flux 2 - CII'!$A185:$R625,18,FALSE))</f>
        <v/>
      </c>
    </row>
    <row r="186" spans="1:19" ht="28">
      <c r="A186" s="109" t="s">
        <v>860</v>
      </c>
      <c r="B186" s="238" t="str">
        <f>VLOOKUP(A186,'FE - Flux 2 - UBL'!A186:D866,4,FALSE)</f>
        <v>0..1</v>
      </c>
      <c r="C186" s="44"/>
      <c r="D186" s="43"/>
      <c r="E186" s="285" t="s">
        <v>861</v>
      </c>
      <c r="F186" s="287"/>
      <c r="G186" s="291" t="s">
        <v>2189</v>
      </c>
      <c r="H186" s="292"/>
      <c r="I186" s="93" t="str">
        <f>IF(VLOOKUP($A186,'FE - Flux 2 - UBL'!$A186:$R1061,11,FALSE)=0,"",VLOOKUP($A186,'FE - Flux 2 - UBL'!$A186:$R1061,11,FALSE))</f>
        <v> TEXT</v>
      </c>
      <c r="J186" s="93">
        <f>IF(VLOOKUP($A186,'FE - Flux 2 - UBL'!$A186:$R1061,12,FALSE)=0,"",VLOOKUP($A186,'FE - Flux 2 - UBL'!$A186:$R1061,12,FALSE))</f>
        <v>100</v>
      </c>
      <c r="K186" s="91" t="str">
        <f>IF(VLOOKUP($A186,'FE - Flux 2 - UBL'!$A186:$R1061,13,FALSE)=0,"",VLOOKUP($A186,'FE - Flux 2 - UBL'!$A186:$R1061,13,FALSE))</f>
        <v/>
      </c>
      <c r="L186" s="159" t="str">
        <f>IF(VLOOKUP($A186,'FE - Flux 2 - UBL'!$A186:$R1061,14,FALSE)=0,"",VLOOKUP($A186,'FE - Flux 2 - UBL'!$A186:$R1061,14,FALSE))</f>
        <v/>
      </c>
      <c r="M186" s="95" t="str">
        <f>IF(VLOOKUP($A186,'FE - Flux 2 - UBL'!$A186:$R1061,15,FALSE)=0,"",VLOOKUP($A186,'FE - Flux 2 - UBL'!$A186:$R1061,15,FALSE))</f>
        <v> Point of contact corresponding to a legal entity or legal entity.</v>
      </c>
      <c r="N186" s="95" t="str">
        <f>IF(VLOOKUP($A186,'FE - Flux 2 - UBL'!$A186:$R1061,16,FALSE)=0,"",VLOOKUP($A186,'FE - Flux 2 - UBL'!$A186:$R1061,16,FALSE))</f>
        <v> Example: name of a person, or identification of a contact, department or office</v>
      </c>
      <c r="O186" s="91" t="str">
        <f>IF(VLOOKUP($A186,'FE - Flux 2 - UBL'!$A186:$R1061,17,FALSE)=0,"",VLOOKUP($A186,'FE - Flux 2 - UBL'!$A186:$R1061,17,FALSE))</f>
        <v/>
      </c>
      <c r="P186" s="91" t="str">
        <f>IF(VLOOKUP($A186,'FE - Flux 2 - UBL'!$A186:$R1061,18,FALSE)=0,"",VLOOKUP($A186,'FE - Flux 2 - UBL'!$A186:$R1061,18,FALSE))</f>
        <v/>
      </c>
      <c r="Q186" s="91" t="str">
        <f>IF(VLOOKUP($A186,'FE - Flux 2 - UBL'!$A186:$S1061,19,FALSE)=0,"",VLOOKUP($A186,'FE - Flux 2 - UBL'!$A186:$S1061,19,FALSE))</f>
        <v/>
      </c>
      <c r="R186" s="91" t="s">
        <v>2174</v>
      </c>
      <c r="S186" s="95" t="str">
        <f>IF(VLOOKUP($A186,'FE - Flux 2 - CII'!$A186:$R626,17,FALSE)=0,"",VLOOKUP($A186,'FE - Flux 2 - CII'!$A186:$R626,18,FALSE))</f>
        <v/>
      </c>
    </row>
    <row r="187" spans="1:19" ht="28">
      <c r="A187" s="109" t="s">
        <v>863</v>
      </c>
      <c r="B187" s="238" t="str">
        <f>VLOOKUP(A187,'FE - Flux 2 - UBL'!A187:D867,4,FALSE)</f>
        <v> 0..1</v>
      </c>
      <c r="C187" s="44"/>
      <c r="D187" s="43"/>
      <c r="E187" s="285" t="s">
        <v>864</v>
      </c>
      <c r="F187" s="287"/>
      <c r="G187" s="291" t="s">
        <v>1956</v>
      </c>
      <c r="H187" s="292"/>
      <c r="I187" s="93" t="str">
        <f>IF(VLOOKUP($A187,'FE - Flux 2 - UBL'!$A187:$R1062,11,FALSE)=0,"",VLOOKUP($A187,'FE - Flux 2 - UBL'!$A187:$R1062,11,FALSE))</f>
        <v> TEXT</v>
      </c>
      <c r="J187" s="93">
        <f>IF(VLOOKUP($A187,'FE - Flux 2 - UBL'!$A187:$R1062,12,FALSE)=0,"",VLOOKUP($A187,'FE - Flux 2 - UBL'!$A187:$R1062,12,FALSE))</f>
        <v>15</v>
      </c>
      <c r="K187" s="91" t="str">
        <f>IF(VLOOKUP($A187,'FE - Flux 2 - UBL'!$A187:$R1062,13,FALSE)=0,"",VLOOKUP($A187,'FE - Flux 2 - UBL'!$A187:$R1062,13,FALSE))</f>
        <v/>
      </c>
      <c r="L187" s="159" t="str">
        <f>IF(VLOOKUP($A187,'FE - Flux 2 - UBL'!$A187:$R1062,14,FALSE)=0,"",VLOOKUP($A187,'FE - Flux 2 - UBL'!$A187:$R1062,14,FALSE))</f>
        <v/>
      </c>
      <c r="M187" s="95" t="str">
        <f>IF(VLOOKUP($A187,'FE - Flux 2 - UBL'!$A187:$R1062,15,FALSE)=0,"",VLOOKUP($A187,'FE - Flux 2 - UBL'!$A187:$R1062,15,FALSE))</f>
        <v> Contact point telephone number.</v>
      </c>
      <c r="N187" s="95" t="str">
        <f>IF(VLOOKUP($A187,'FE - Flux 2 - UBL'!$A187:$R1062,16,FALSE)=0,"",VLOOKUP($A187,'FE - Flux 2 - UBL'!$A187:$R1062,16,FALSE))</f>
        <v/>
      </c>
      <c r="O187" s="91" t="str">
        <f>IF(VLOOKUP($A187,'FE - Flux 2 - UBL'!$A187:$R1062,17,FALSE)=0,"",VLOOKUP($A187,'FE - Flux 2 - UBL'!$A187:$R1062,17,FALSE))</f>
        <v/>
      </c>
      <c r="P187" s="91" t="str">
        <f>IF(VLOOKUP($A187,'FE - Flux 2 - UBL'!$A187:$R1062,18,FALSE)=0,"",VLOOKUP($A187,'FE - Flux 2 - UBL'!$A187:$R1062,18,FALSE))</f>
        <v/>
      </c>
      <c r="Q187" s="91" t="str">
        <f>IF(VLOOKUP($A187,'FE - Flux 2 - UBL'!$A187:$S1062,19,FALSE)=0,"",VLOOKUP($A187,'FE - Flux 2 - UBL'!$A187:$S1062,19,FALSE))</f>
        <v/>
      </c>
      <c r="R187" s="91" t="s">
        <v>2174</v>
      </c>
      <c r="S187" s="95" t="str">
        <f>IF(VLOOKUP($A187,'FE - Flux 2 - CII'!$A187:$R627,17,FALSE)=0,"",VLOOKUP($A187,'FE - Flux 2 - CII'!$A187:$R627,18,FALSE))</f>
        <v/>
      </c>
    </row>
    <row r="188" spans="1:19" ht="28">
      <c r="A188" s="109" t="s">
        <v>866</v>
      </c>
      <c r="B188" s="238" t="str">
        <f>VLOOKUP(A188,'FE - Flux 2 - UBL'!A188:D868,4,FALSE)</f>
        <v> 0..1</v>
      </c>
      <c r="C188" s="44"/>
      <c r="D188" s="45"/>
      <c r="E188" s="285" t="s">
        <v>867</v>
      </c>
      <c r="F188" s="287"/>
      <c r="G188" s="291" t="s">
        <v>1957</v>
      </c>
      <c r="H188" s="292"/>
      <c r="I188" s="93" t="str">
        <f>IF(VLOOKUP($A188,'FE - Flux 2 - UBL'!$A188:$R1063,11,FALSE)=0,"",VLOOKUP($A188,'FE - Flux 2 - UBL'!$A188:$R1063,11,FALSE))</f>
        <v> TEXT</v>
      </c>
      <c r="J188" s="93">
        <f>IF(VLOOKUP($A188,'FE - Flux 2 - UBL'!$A188:$R1063,12,FALSE)=0,"",VLOOKUP($A188,'FE - Flux 2 - UBL'!$A188:$R1063,12,FALSE))</f>
        <v>50</v>
      </c>
      <c r="K188" s="91" t="str">
        <f>IF(VLOOKUP($A188,'FE - Flux 2 - UBL'!$A188:$R1063,13,FALSE)=0,"",VLOOKUP($A188,'FE - Flux 2 - UBL'!$A188:$R1063,13,FALSE))</f>
        <v/>
      </c>
      <c r="L188" s="159" t="str">
        <f>IF(VLOOKUP($A188,'FE - Flux 2 - UBL'!$A188:$R1063,14,FALSE)=0,"",VLOOKUP($A188,'FE - Flux 2 - UBL'!$A188:$R1063,14,FALSE))</f>
        <v/>
      </c>
      <c r="M188" s="95" t="str">
        <f>IF(VLOOKUP($A188,'FE - Flux 2 - UBL'!$A188:$R1063,15,FALSE)=0,"",VLOOKUP($A188,'FE - Flux 2 - UBL'!$A188:$R1063,15,FALSE))</f>
        <v> Contact point email address.</v>
      </c>
      <c r="N188" s="95" t="str">
        <f>IF(VLOOKUP($A188,'FE - Flux 2 - UBL'!$A188:$R1063,16,FALSE)=0,"",VLOOKUP($A188,'FE - Flux 2 - UBL'!$A188:$R1063,16,FALSE))</f>
        <v/>
      </c>
      <c r="O188" s="91" t="str">
        <f>IF(VLOOKUP($A188,'FE - Flux 2 - UBL'!$A188:$R1063,17,FALSE)=0,"",VLOOKUP($A188,'FE - Flux 2 - UBL'!$A188:$R1063,17,FALSE))</f>
        <v/>
      </c>
      <c r="P188" s="91" t="str">
        <f>IF(VLOOKUP($A188,'FE - Flux 2 - UBL'!$A188:$R1063,18,FALSE)=0,"",VLOOKUP($A188,'FE - Flux 2 - UBL'!$A188:$R1063,18,FALSE))</f>
        <v/>
      </c>
      <c r="Q188" s="91" t="str">
        <f>IF(VLOOKUP($A188,'FE - Flux 2 - UBL'!$A188:$S1063,19,FALSE)=0,"",VLOOKUP($A188,'FE - Flux 2 - UBL'!$A188:$S1063,19,FALSE))</f>
        <v/>
      </c>
      <c r="R188" s="91" t="s">
        <v>2174</v>
      </c>
      <c r="S188" s="95" t="str">
        <f>IF(VLOOKUP($A188,'FE - Flux 2 - CII'!$A188:$R628,17,FALSE)=0,"",VLOOKUP($A188,'FE - Flux 2 - CII'!$A188:$R628,18,FALSE))</f>
        <v/>
      </c>
    </row>
    <row r="189" spans="1:19" ht="28">
      <c r="A189" s="89" t="s">
        <v>869</v>
      </c>
      <c r="B189" s="238" t="str">
        <f>VLOOKUP(A189,'FE - Flux 2 - UBL'!A189:D869,4,FALSE)</f>
        <v> 0..1</v>
      </c>
      <c r="C189" s="23" t="s">
        <v>870</v>
      </c>
      <c r="D189" s="23"/>
      <c r="E189" s="23"/>
      <c r="F189" s="23"/>
      <c r="G189" s="320" t="s">
        <v>1958</v>
      </c>
      <c r="H189" s="321"/>
      <c r="I189" s="93" t="str">
        <f>IF(VLOOKUP($A189,'FE - Flux 2 - UBL'!$A189:$R1064,11,FALSE)=0,"",VLOOKUP($A189,'FE - Flux 2 - UBL'!$A189:$R1064,11,FALSE))</f>
        <v/>
      </c>
      <c r="J189" s="93" t="str">
        <f>IF(VLOOKUP($A189,'FE - Flux 2 - UBL'!$A189:$R1064,12,FALSE)=0,"",VLOOKUP($A189,'FE - Flux 2 - UBL'!$A189:$R1064,12,FALSE))</f>
        <v/>
      </c>
      <c r="K189" s="91" t="str">
        <f>IF(VLOOKUP($A189,'FE - Flux 2 - UBL'!$A189:$R1064,13,FALSE)=0,"",VLOOKUP($A189,'FE - Flux 2 - UBL'!$A189:$R1064,13,FALSE))</f>
        <v/>
      </c>
      <c r="L189" s="159" t="str">
        <f>IF(VLOOKUP($A189,'FE - Flux 2 - UBL'!$A189:$R1064,14,FALSE)=0,"",VLOOKUP($A189,'FE - Flux 2 - UBL'!$A189:$R1064,14,FALSE))</f>
        <v/>
      </c>
      <c r="M189" s="95" t="str">
        <f>IF(VLOOKUP($A189,'FE - Flux 2 - UBL'!$A189:$R1064,15,FALSE)=0,"",VLOOKUP($A189,'FE - Flux 2 - UBL'!$A189:$R1064,15,FALSE))</f>
        <v> Information on the entity to which the invoice is addressed when it is different from the buyer</v>
      </c>
      <c r="N189" s="95" t="str">
        <f>IF(VLOOKUP($A189,'FE - Flux 2 - UBL'!$A189:$R1064,16,FALSE)=0,"",VLOOKUP($A189,'FE - Flux 2 - UBL'!$A189:$R1064,16,FALSE))</f>
        <v> B2B extension of the standard</v>
      </c>
      <c r="O189" s="91" t="str">
        <f>IF(VLOOKUP($A189,'FE - Flux 2 - UBL'!$A189:$R1064,17,FALSE)=0,"",VLOOKUP($A189,'FE - Flux 2 - UBL'!$A189:$R1064,17,FALSE))</f>
        <v> G1.58</v>
      </c>
      <c r="P189" s="91" t="str">
        <f>IF(VLOOKUP($A189,'FE - Flux 2 - UBL'!$A189:$R1064,18,FALSE)=0,"",VLOOKUP($A189,'FE - Flux 2 - UBL'!$A189:$R1064,18,FALSE))</f>
        <v/>
      </c>
      <c r="Q189" s="91" t="str">
        <f>IF(VLOOKUP($A189,'FE - Flux 2 - UBL'!$A189:$S1064,19,FALSE)=0,"",VLOOKUP($A189,'FE - Flux 2 - UBL'!$A189:$S1064,19,FALSE))</f>
        <v/>
      </c>
      <c r="R189" s="91" t="s">
        <v>2174</v>
      </c>
      <c r="S189" s="95" t="str">
        <f>IF(VLOOKUP($A189,'FE - Flux 2 - CII'!$A189:$R629,17,FALSE)=0,"",VLOOKUP($A189,'FE - Flux 2 - CII'!$A189:$R629,18,FALSE))</f>
        <v/>
      </c>
    </row>
    <row r="190" spans="1:19" ht="28">
      <c r="A190" s="97" t="s">
        <v>873</v>
      </c>
      <c r="B190" s="238" t="str">
        <f>VLOOKUP(A190,'FE - Flux 2 - UBL'!A190:D870,4,FALSE)</f>
        <v> 1..1</v>
      </c>
      <c r="C190" s="26"/>
      <c r="D190" s="205" t="s">
        <v>874</v>
      </c>
      <c r="E190" s="205"/>
      <c r="F190" s="205"/>
      <c r="G190" s="320" t="s">
        <v>1959</v>
      </c>
      <c r="H190" s="321"/>
      <c r="I190" s="93" t="str">
        <f>IF(VLOOKUP($A190,'FE - Flux 2 - UBL'!$A190:$R1065,11,FALSE)=0,"",VLOOKUP($A190,'FE - Flux 2 - UBL'!$A190:$R1065,11,FALSE))</f>
        <v> TEXT</v>
      </c>
      <c r="J190" s="93">
        <f>IF(VLOOKUP($A190,'FE - Flux 2 - UBL'!$A190:$R1065,12,FALSE)=0,"",VLOOKUP($A190,'FE - Flux 2 - UBL'!$A190:$R1065,12,FALSE))</f>
        <v>99</v>
      </c>
      <c r="K190" s="91" t="str">
        <f>IF(VLOOKUP($A190,'FE - Flux 2 - UBL'!$A190:$R1065,13,FALSE)=0,"",VLOOKUP($A190,'FE - Flux 2 - UBL'!$A190:$R1065,13,FALSE))</f>
        <v/>
      </c>
      <c r="L190" s="159" t="str">
        <f>IF(VLOOKUP($A190,'FE - Flux 2 - UBL'!$A190:$R1065,14,FALSE)=0,"",VLOOKUP($A190,'FE - Flux 2 - UBL'!$A190:$R1065,14,FALSE))</f>
        <v/>
      </c>
      <c r="M190" s="95" t="str">
        <f>IF(VLOOKUP($A190,'FE - Flux 2 - UBL'!$A190:$R1065,15,FALSE)=0,"",VLOOKUP($A190,'FE - Flux 2 - UBL'!$A190:$R1065,15,FALSE))</f>
        <v> Full Name</v>
      </c>
      <c r="N190" s="95" t="str">
        <f>IF(VLOOKUP($A190,'FE - Flux 2 - UBL'!$A190:$R1065,16,FALSE)=0,"",VLOOKUP($A190,'FE - Flux 2 - UBL'!$A190:$R1065,16,FALSE))</f>
        <v xml:space="preserve"/>
      </c>
      <c r="O190" s="91" t="str">
        <f>IF(VLOOKUP($A190,'FE - Flux 2 - UBL'!$A190:$R1065,17,FALSE)=0,"",VLOOKUP($A190,'FE - Flux 2 - UBL'!$A190:$R1065,17,FALSE))</f>
        <v/>
      </c>
      <c r="P190" s="91" t="str">
        <f>IF(VLOOKUP($A190,'FE - Flux 2 - UBL'!$A190:$R1065,18,FALSE)=0,"",VLOOKUP($A190,'FE - Flux 2 - UBL'!$A190:$R1065,18,FALSE))</f>
        <v/>
      </c>
      <c r="Q190" s="91" t="str">
        <f>IF(VLOOKUP($A190,'FE - Flux 2 - UBL'!$A190:$S1065,19,FALSE)=0,"",VLOOKUP($A190,'FE - Flux 2 - UBL'!$A190:$S1065,19,FALSE))</f>
        <v/>
      </c>
      <c r="R190" s="91" t="s">
        <v>2174</v>
      </c>
      <c r="S190" s="95" t="str">
        <f>IF(VLOOKUP($A190,'FE - Flux 2 - CII'!$A190:$R630,17,FALSE)=0,"",VLOOKUP($A190,'FE - Flux 2 - CII'!$A190:$R630,18,FALSE))</f>
        <v/>
      </c>
    </row>
    <row r="191" spans="1:19" ht="28">
      <c r="A191" s="97" t="s">
        <v>877</v>
      </c>
      <c r="B191" s="238" t="str">
        <f>VLOOKUP(A191,'FE - Flux 2 - UBL'!A191:D871,4,FALSE)</f>
        <v> 0..1</v>
      </c>
      <c r="C191" s="26"/>
      <c r="D191" s="205" t="s">
        <v>878</v>
      </c>
      <c r="E191" s="205"/>
      <c r="F191" s="205"/>
      <c r="G191" s="320" t="s">
        <v>1960</v>
      </c>
      <c r="H191" s="321"/>
      <c r="I191" s="93" t="str">
        <f>IF(VLOOKUP($A191,'FE - Flux 2 - UBL'!$A191:$R1066,11,FALSE)=0,"",VLOOKUP($A191,'FE - Flux 2 - UBL'!$A191:$R1066,11,FALSE))</f>
        <v> CODED</v>
      </c>
      <c r="J191" s="93">
        <f>IF(VLOOKUP($A191,'FE - Flux 2 - UBL'!$A191:$R1066,12,FALSE)=0,"",VLOOKUP($A191,'FE - Flux 2 - UBL'!$A191:$R1066,12,FALSE))</f>
        <v>3</v>
      </c>
      <c r="K191" s="91" t="str">
        <f>IF(VLOOKUP($A191,'FE - Flux 2 - UBL'!$A191:$R1066,13,FALSE)=0,"",VLOOKUP($A191,'FE - Flux 2 - UBL'!$A191:$R1066,13,FALSE))</f>
        <v> UNCL 3035</v>
      </c>
      <c r="L191" s="159" t="str">
        <f>IF(VLOOKUP($A191,'FE - Flux 2 - UBL'!$A191:$R1066,14,FALSE)=0,"",VLOOKUP($A191,'FE - Flux 2 - UBL'!$A191:$R1066,14,FALSE))</f>
        <v> Value = IV</v>
      </c>
      <c r="M191" s="95" t="str">
        <f>IF(VLOOKUP($A191,'FE - Flux 2 - UBL'!$A191:$R1066,15,FALSE)=0,"",VLOOKUP($A191,'FE - Flux 2 - UBL'!$A191:$R1066,15,FALSE))</f>
        <v/>
      </c>
      <c r="N191" s="95" t="str">
        <f>IF(VLOOKUP($A191,'FE - Flux 2 - UBL'!$A191:$R1066,16,FALSE)=0,"",VLOOKUP($A191,'FE - Flux 2 - UBL'!$A191:$R1066,16,FALSE))</f>
        <v/>
      </c>
      <c r="O191" s="91" t="str">
        <f>IF(VLOOKUP($A191,'FE - Flux 2 - UBL'!$A191:$R1066,17,FALSE)=0,"",VLOOKUP($A191,'FE - Flux 2 - UBL'!$A191:$R1066,17,FALSE))</f>
        <v/>
      </c>
      <c r="P191" s="91" t="str">
        <f>IF(VLOOKUP($A191,'FE - Flux 2 - UBL'!$A191:$R1066,18,FALSE)=0,"",VLOOKUP($A191,'FE - Flux 2 - UBL'!$A191:$R1066,18,FALSE))</f>
        <v/>
      </c>
      <c r="Q191" s="91" t="str">
        <f>IF(VLOOKUP($A191,'FE - Flux 2 - UBL'!$A191:$S1066,19,FALSE)=0,"",VLOOKUP($A191,'FE - Flux 2 - UBL'!$A191:$S1066,19,FALSE))</f>
        <v/>
      </c>
      <c r="R191" s="91" t="s">
        <v>2174</v>
      </c>
      <c r="S191" s="95" t="str">
        <f>IF(VLOOKUP($A191,'FE - Flux 2 - CII'!$A191:$R631,17,FALSE)=0,"",VLOOKUP($A191,'FE - Flux 2 - CII'!$A191:$R631,18,FALSE))</f>
        <v/>
      </c>
    </row>
    <row r="192" spans="1:19" ht="28">
      <c r="A192" s="97" t="s">
        <v>881</v>
      </c>
      <c r="B192" s="238" t="str">
        <f>VLOOKUP(A192,'FE - Flux 2 - UBL'!A192:D872,4,FALSE)</f>
        <v> 0..1</v>
      </c>
      <c r="C192" s="26"/>
      <c r="D192" s="205" t="s">
        <v>882</v>
      </c>
      <c r="E192" s="205"/>
      <c r="F192" s="205"/>
      <c r="G192" s="320" t="s">
        <v>1961</v>
      </c>
      <c r="H192" s="321"/>
      <c r="I192" s="93" t="str">
        <f>IF(VLOOKUP($A192,'FE - Flux 2 - UBL'!$A192:$R1067,11,FALSE)=0,"",VLOOKUP($A192,'FE - Flux 2 - UBL'!$A192:$R1067,11,FALSE))</f>
        <v> TEXT</v>
      </c>
      <c r="J192" s="93">
        <f>IF(VLOOKUP($A192,'FE - Flux 2 - UBL'!$A192:$R1067,12,FALSE)=0,"",VLOOKUP($A192,'FE - Flux 2 - UBL'!$A192:$R1067,12,FALSE))</f>
        <v>99</v>
      </c>
      <c r="K192" s="91" t="str">
        <f>IF(VLOOKUP($A192,'FE - Flux 2 - UBL'!$A192:$R1067,13,FALSE)=0,"",VLOOKUP($A192,'FE - Flux 2 - UBL'!$A192:$R1067,13,FALSE))</f>
        <v/>
      </c>
      <c r="L192" s="159" t="str">
        <f>IF(VLOOKUP($A192,'FE - Flux 2 - UBL'!$A192:$R1067,14,FALSE)=0,"",VLOOKUP($A192,'FE - Flux 2 - UBL'!$A192:$R1067,14,FALSE))</f>
        <v/>
      </c>
      <c r="M192" s="95" t="str">
        <f>IF(VLOOKUP($A192,'FE - Flux 2 - UBL'!$A192:$R1067,15,FALSE)=0,"",VLOOKUP($A192,'FE - Flux 2 - UBL'!$A192:$R1067,15,FALSE))</f>
        <v>Name by which the entity to which the invoice is addressed is known, other than the company name</v>
      </c>
      <c r="N192" s="95" t="str">
        <f>IF(VLOOKUP($A192,'FE - Flux 2 - UBL'!$A192:$R1067,16,FALSE)=0,"",VLOOKUP($A192,'FE - Flux 2 - UBL'!$A192:$R1067,16,FALSE))</f>
        <v> It can be used if it differs from the company name of the entity to which the invoice is addressed</v>
      </c>
      <c r="O192" s="91" t="str">
        <f>IF(VLOOKUP($A192,'FE - Flux 2 - UBL'!$A192:$R1067,17,FALSE)=0,"",VLOOKUP($A192,'FE - Flux 2 - UBL'!$A192:$R1067,17,FALSE))</f>
        <v/>
      </c>
      <c r="P192" s="91" t="str">
        <f>IF(VLOOKUP($A192,'FE - Flux 2 - UBL'!$A192:$R1067,18,FALSE)=0,"",VLOOKUP($A192,'FE - Flux 2 - UBL'!$A192:$R1067,18,FALSE))</f>
        <v/>
      </c>
      <c r="Q192" s="91" t="str">
        <f>IF(VLOOKUP($A192,'FE - Flux 2 - UBL'!$A192:$S1067,19,FALSE)=0,"",VLOOKUP($A192,'FE - Flux 2 - UBL'!$A192:$S1067,19,FALSE))</f>
        <v/>
      </c>
      <c r="R192" s="91" t="s">
        <v>2174</v>
      </c>
      <c r="S192" s="95" t="str">
        <f>IF(VLOOKUP($A192,'FE - Flux 2 - CII'!$A192:$R632,17,FALSE)=0,"",VLOOKUP($A192,'FE - Flux 2 - CII'!$A192:$R632,18,FALSE))</f>
        <v/>
      </c>
    </row>
    <row r="193" spans="1:19" ht="80.150000000000006" customHeight="1">
      <c r="A193" s="97" t="s">
        <v>886</v>
      </c>
      <c r="B193" s="238" t="str">
        <f>VLOOKUP(A193,'FE - Flux 2 - UBL'!A193:D873,4,FALSE)</f>
        <v> 0..n</v>
      </c>
      <c r="C193" s="26"/>
      <c r="D193" s="83" t="s">
        <v>887</v>
      </c>
      <c r="E193" s="205"/>
      <c r="F193" s="205"/>
      <c r="G193" s="320" t="s">
        <v>2190</v>
      </c>
      <c r="H193" s="321"/>
      <c r="I193" s="93" t="str">
        <f>IF(VLOOKUP($A193,'FE - Flux 2 - UBL'!$A193:$R1068,11,FALSE)=0,"",VLOOKUP($A193,'FE - Flux 2 - UBL'!$A193:$R1068,11,FALSE))</f>
        <v> IDENTIFIER</v>
      </c>
      <c r="J193" s="93">
        <f>IF(VLOOKUP($A193,'FE - Flux 2 - UBL'!$A193:$R1068,12,FALSE)=0,"",VLOOKUP($A193,'FE - Flux 2 - UBL'!$A193:$R1068,12,FALSE))</f>
        <v>100</v>
      </c>
      <c r="K193" s="91" t="str">
        <f>IF(VLOOKUP($A193,'FE - Flux 2 - UBL'!$A193:$R1068,13,FALSE)=0,"",VLOOKUP($A193,'FE - Flux 2 - UBL'!$A193:$R1068,13,FALSE))</f>
        <v/>
      </c>
      <c r="L193" s="159" t="str">
        <f>IF(VLOOKUP($A193,'FE - Flux 2 - UBL'!$A193:$R1068,14,FALSE)=0,"",VLOOKUP($A193,'FE - Flux 2 - UBL'!$A193:$R1068,14,FALSE))</f>
        <v/>
      </c>
      <c r="M193" s="95" t="str">
        <f>IF(VLOOKUP($A193,'FE - Flux 2 - UBL'!$A193:$R1068,15,FALSE)=0,"",VLOOKUP($A193,'FE - Flux 2 - UBL'!$A193:$R1068,15,FALSE))</f>
        <v> Identification of the Buyer.</v>
      </c>
      <c r="N193" s="95" t="str">
        <f>IF(VLOOKUP($A193,'FE - Flux 2 - UBL'!$A193:$R1068,16,FALSE)=0,"",VLOOKUP($A193,'FE - Flux 2 - UBL'!$A193:$R1068,16,FALSE))</f>
        <v> If no identification scheme is specified, it should be known to the Buyer and the Seller, for example a buyer identifier assigned by the Seller previously exchanged.</v>
      </c>
      <c r="O193" s="91" t="str">
        <f>IF(VLOOKUP($A193,'FE - Flux 2 - UBL'!$A193:$R1068,17,FALSE)=0,"",VLOOKUP($A193,'FE - Flux 2 - UBL'!$A193:$R1068,17,FALSE))</f>
        <v/>
      </c>
      <c r="P193" s="91" t="str">
        <f>IF(VLOOKUP($A193,'FE - Flux 2 - UBL'!$A193:$R1068,18,FALSE)=0,"",VLOOKUP($A193,'FE - Flux 2 - UBL'!$A193:$R1068,18,FALSE))</f>
        <v/>
      </c>
      <c r="Q193" s="91" t="str">
        <f>IF(VLOOKUP($A193,'FE - Flux 2 - UBL'!$A193:$S1068,19,FALSE)=0,"",VLOOKUP($A193,'FE - Flux 2 - UBL'!$A193:$S1068,19,FALSE))</f>
        <v/>
      </c>
      <c r="R193" s="91" t="s">
        <v>2174</v>
      </c>
      <c r="S193" s="95" t="str">
        <f>IF(VLOOKUP($A193,'FE - Flux 2 - CII'!$A193:$R633,17,FALSE)=0,"",VLOOKUP($A193,'FE - Flux 2 - CII'!$A193:$R633,18,FALSE))</f>
        <v/>
      </c>
    </row>
    <row r="194" spans="1:19" ht="42">
      <c r="A194" s="109" t="s">
        <v>889</v>
      </c>
      <c r="B194" s="238" t="str">
        <f>VLOOKUP(A194,'FE - Flux 2 - UBL'!A194:D874,4,FALSE)</f>
        <v> 1..1</v>
      </c>
      <c r="C194" s="26"/>
      <c r="D194" s="46"/>
      <c r="E194" s="100" t="s">
        <v>215</v>
      </c>
      <c r="F194" s="207"/>
      <c r="G194" s="320" t="s">
        <v>1963</v>
      </c>
      <c r="H194" s="321"/>
      <c r="I194" s="93" t="str">
        <f>IF(VLOOKUP($A194,'FE - Flux 2 - UBL'!$A194:$R1069,11,FALSE)=0,"",VLOOKUP($A194,'FE - Flux 2 - UBL'!$A194:$R1069,11,FALSE))</f>
        <v> IDENTIFIER</v>
      </c>
      <c r="J194" s="93">
        <f>IF(VLOOKUP($A194,'FE - Flux 2 - UBL'!$A194:$R1069,12,FALSE)=0,"",VLOOKUP($A194,'FE - Flux 2 - UBL'!$A194:$R1069,12,FALSE))</f>
        <v>4</v>
      </c>
      <c r="K194" s="91" t="str">
        <f>IF(VLOOKUP($A194,'FE - Flux 2 - UBL'!$A194:$R1069,13,FALSE)=0,"",VLOOKUP($A194,'FE - Flux 2 - UBL'!$A194:$R1069,13,FALSE))</f>
        <v> ISO6523 (ICD)</v>
      </c>
      <c r="L194" s="159" t="str">
        <f>IF(VLOOKUP($A194,'FE - Flux 2 - UBL'!$A194:$R1069,14,FALSE)=0,"",VLOOKUP($A194,'FE - Flux 2 - UBL'!$A194:$R1069,14,FALSE))</f>
        <v/>
      </c>
      <c r="M194" s="95" t="str">
        <f>IF(VLOOKUP($A194,'FE - Flux 2 - UBL'!$A194:$R1069,15,FALSE)=0,"",VLOOKUP($A194,'FE - Flux 2 - UBL'!$A194:$R1069,15,FALSE))</f>
        <v> Buyer ID Schema ID</v>
      </c>
      <c r="N194" s="95" t="str">
        <f>IF(VLOOKUP($A194,'FE - Flux 2 - UBL'!$A194:$R1069,16,FALSE)=0,"",VLOOKUP($A194,'FE - Flux 2 - UBL'!$A194:$R1069,16,FALSE))</f>
        <v> If no identification scheme is specified, it should be known to the Buyer and the Seller, for example a buyer identifier assigned by the Seller previously exchanged.</v>
      </c>
      <c r="O194" s="91" t="str">
        <f>IF(VLOOKUP($A194,'FE - Flux 2 - UBL'!$A194:$R1069,17,FALSE)=0,"",VLOOKUP($A194,'FE - Flux 2 - UBL'!$A194:$R1069,17,FALSE))</f>
        <v> G1.73</v>
      </c>
      <c r="P194" s="91" t="str">
        <f>IF(VLOOKUP($A194,'FE - Flux 2 - UBL'!$A194:$R1069,18,FALSE)=0,"",VLOOKUP($A194,'FE - Flux 2 - UBL'!$A194:$R1069,18,FALSE))</f>
        <v/>
      </c>
      <c r="Q194" s="91" t="str">
        <f>IF(VLOOKUP($A194,'FE - Flux 2 - UBL'!$A194:$S1069,19,FALSE)=0,"",VLOOKUP($A194,'FE - Flux 2 - UBL'!$A194:$S1069,19,FALSE))</f>
        <v/>
      </c>
      <c r="R194" s="91" t="s">
        <v>2174</v>
      </c>
      <c r="S194" s="95" t="str">
        <f>IF(VLOOKUP($A194,'FE - Flux 2 - CII'!$A194:$R634,17,FALSE)=0,"",VLOOKUP($A194,'FE - Flux 2 - CII'!$A194:$R634,18,FALSE))</f>
        <v/>
      </c>
    </row>
    <row r="195" spans="1:19" ht="77.150000000000006" customHeight="1">
      <c r="A195" s="97" t="s">
        <v>892</v>
      </c>
      <c r="B195" s="238" t="str">
        <f>VLOOKUP(A195,'FE - Flux 2 - UBL'!A195:D875,4,FALSE)</f>
        <v> 0..n</v>
      </c>
      <c r="C195" s="26"/>
      <c r="D195" s="214" t="s">
        <v>893</v>
      </c>
      <c r="E195" s="205"/>
      <c r="F195" s="205"/>
      <c r="G195" s="320" t="s">
        <v>2190</v>
      </c>
      <c r="H195" s="321"/>
      <c r="I195" s="93" t="str">
        <f>IF(VLOOKUP($A195,'FE - Flux 2 - UBL'!$A195:$R1070,11,FALSE)=0,"",VLOOKUP($A195,'FE - Flux 2 - UBL'!$A195:$R1070,11,FALSE))</f>
        <v> IDENTIFIER</v>
      </c>
      <c r="J195" s="93">
        <f>IF(VLOOKUP($A195,'FE - Flux 2 - UBL'!$A195:$R1070,12,FALSE)=0,"",VLOOKUP($A195,'FE - Flux 2 - UBL'!$A195:$R1070,12,FALSE))</f>
        <v>100</v>
      </c>
      <c r="K195" s="91" t="str">
        <f>IF(VLOOKUP($A195,'FE - Flux 2 - UBL'!$A195:$R1070,13,FALSE)=0,"",VLOOKUP($A195,'FE - Flux 2 - UBL'!$A195:$R1070,13,FALSE))</f>
        <v/>
      </c>
      <c r="L195" s="159" t="str">
        <f>IF(VLOOKUP($A195,'FE - Flux 2 - UBL'!$A195:$R1070,14,FALSE)=0,"",VLOOKUP($A195,'FE - Flux 2 - UBL'!$A195:$R1070,14,FALSE))</f>
        <v/>
      </c>
      <c r="M195" s="95" t="str">
        <f>IF(VLOOKUP($A195,'FE - Flux 2 - UBL'!$A195:$R1070,15,FALSE)=0,"",VLOOKUP($A195,'FE - Flux 2 - UBL'!$A195:$R1070,15,FALSE))</f>
        <v>Identification of the Buyer.</v>
      </c>
      <c r="N195" s="95" t="str">
        <f>IF(VLOOKUP($A195,'FE - Flux 2 - UBL'!$A195:$R1070,16,FALSE)=0,"",VLOOKUP($A195,'FE - Flux 2 - UBL'!$A195:$R1070,16,FALSE))</f>
        <v> If no identification scheme is specified, it should be known to the Buyer and the Seller, for example a buyer identifier assigned by the Seller previously exchanged.</v>
      </c>
      <c r="O195" s="91" t="str">
        <f>IF(VLOOKUP($A195,'FE - Flux 2 - UBL'!$A195:$R1070,17,FALSE)=0,"",VLOOKUP($A195,'FE - Flux 2 - UBL'!$A195:$R1070,17,FALSE))</f>
        <v> G1.72 G1.74 G1.80 G2.16</v>
      </c>
      <c r="P195" s="91" t="str">
        <f>IF(VLOOKUP($A195,'FE - Flux 2 - UBL'!$A195:$R1070,18,FALSE)=0,"",VLOOKUP($A195,'FE - Flux 2 - UBL'!$A195:$R1070,18,FALSE))</f>
        <v/>
      </c>
      <c r="Q195" s="91" t="str">
        <f>IF(VLOOKUP($A195,'FE - Flux 2 - UBL'!$A195:$S1070,19,FALSE)=0,"",VLOOKUP($A195,'FE - Flux 2 - UBL'!$A195:$S1070,19,FALSE))</f>
        <v/>
      </c>
      <c r="R195" s="91" t="s">
        <v>2174</v>
      </c>
      <c r="S195" s="95" t="str">
        <f>IF(VLOOKUP($A195,'FE - Flux 2 - CII'!$A195:$R635,17,FALSE)=0,"",VLOOKUP($A195,'FE - Flux 2 - CII'!$A195:$R635,18,FALSE))</f>
        <v/>
      </c>
    </row>
    <row r="196" spans="1:19" ht="36.65" customHeight="1">
      <c r="A196" s="109" t="s">
        <v>895</v>
      </c>
      <c r="B196" s="238" t="str">
        <f>VLOOKUP(A196,'FE - Flux 2 - UBL'!A196:D876,4,FALSE)</f>
        <v> 1..1</v>
      </c>
      <c r="C196" s="26"/>
      <c r="D196" s="46"/>
      <c r="E196" s="100" t="s">
        <v>317</v>
      </c>
      <c r="F196" s="207"/>
      <c r="G196" s="320" t="s">
        <v>1963</v>
      </c>
      <c r="H196" s="321"/>
      <c r="I196" s="93" t="str">
        <f>IF(VLOOKUP($A196,'FE - Flux 2 - UBL'!$A196:$R1071,11,FALSE)=0,"",VLOOKUP($A196,'FE - Flux 2 - UBL'!$A196:$R1071,11,FALSE))</f>
        <v> IDENTIFIER</v>
      </c>
      <c r="J196" s="93">
        <f>IF(VLOOKUP($A196,'FE - Flux 2 - UBL'!$A196:$R1071,12,FALSE)=0,"",VLOOKUP($A196,'FE - Flux 2 - UBL'!$A196:$R1071,12,FALSE))</f>
        <v>4</v>
      </c>
      <c r="K196" s="91" t="str">
        <f>IF(VLOOKUP($A196,'FE - Flux 2 - UBL'!$A196:$R1071,13,FALSE)=0,"",VLOOKUP($A196,'FE - Flux 2 - UBL'!$A196:$R1071,13,FALSE))</f>
        <v> ISO6523 (ICD)</v>
      </c>
      <c r="L196" s="159" t="str">
        <f>IF(VLOOKUP($A196,'FE - Flux 2 - UBL'!$A196:$R1071,14,FALSE)=0,"",VLOOKUP($A196,'FE - Flux 2 - UBL'!$A196:$R1071,14,FALSE))</f>
        <v> Value = 0009 for a SIRET</v>
      </c>
      <c r="M196" s="95" t="str">
        <f>IF(VLOOKUP($A196,'FE - Flux 2 - UBL'!$A196:$R1071,15,FALSE)=0,"",VLOOKUP($A196,'FE - Flux 2 - UBL'!$A196:$R1071,15,FALSE))</f>
        <v> Buyer ID Schema ID</v>
      </c>
      <c r="N196" s="95" t="str">
        <f>IF(VLOOKUP($A196,'FE - Flux 2 - UBL'!$A196:$R1071,16,FALSE)=0,"",VLOOKUP($A196,'FE - Flux 2 - UBL'!$A196:$R1071,16,FALSE))</f>
        <v> If no identification scheme is specified, it should be known to the Buyer and the Seller, for example a buyer identifier assigned by the Seller previously exchanged.</v>
      </c>
      <c r="O196" s="91" t="str">
        <f>IF(VLOOKUP($A196,'FE - Flux 2 - UBL'!$A196:$R1071,17,FALSE)=0,"",VLOOKUP($A196,'FE - Flux 2 - UBL'!$A196:$R1071,17,FALSE))</f>
        <v> G2.07</v>
      </c>
      <c r="P196" s="91" t="str">
        <f>IF(VLOOKUP($A196,'FE - Flux 2 - UBL'!$A196:$R1071,18,FALSE)=0,"",VLOOKUP($A196,'FE - Flux 2 - UBL'!$A196:$R1071,18,FALSE))</f>
        <v/>
      </c>
      <c r="Q196" s="91" t="str">
        <f>IF(VLOOKUP($A196,'FE - Flux 2 - UBL'!$A196:$S1071,19,FALSE)=0,"",VLOOKUP($A196,'FE - Flux 2 - UBL'!$A196:$S1071,19,FALSE))</f>
        <v/>
      </c>
      <c r="R196" s="91" t="s">
        <v>2174</v>
      </c>
      <c r="S196" s="95" t="str">
        <f>IF(VLOOKUP($A196,'FE - Flux 2 - CII'!$A196:$R636,17,FALSE)=0,"",VLOOKUP($A196,'FE - Flux 2 - CII'!$A196:$R636,18,FALSE))</f>
        <v/>
      </c>
    </row>
    <row r="197" spans="1:19" ht="71.5" customHeight="1">
      <c r="A197" s="97" t="s">
        <v>896</v>
      </c>
      <c r="B197" s="238" t="str">
        <f>VLOOKUP(A197,'FE - Flux 2 - UBL'!A197:D877,4,FALSE)</f>
        <v> 0..n</v>
      </c>
      <c r="C197" s="26"/>
      <c r="D197" s="214" t="s">
        <v>897</v>
      </c>
      <c r="E197" s="205"/>
      <c r="F197" s="83"/>
      <c r="G197" s="320" t="s">
        <v>2190</v>
      </c>
      <c r="H197" s="321"/>
      <c r="I197" s="93" t="str">
        <f>IF(VLOOKUP($A197,'FE - Flux 2 - UBL'!$A197:$R1072,11,FALSE)=0,"",VLOOKUP($A197,'FE - Flux 2 - UBL'!$A197:$R1072,11,FALSE))</f>
        <v> IDENTIFIER</v>
      </c>
      <c r="J197" s="93">
        <f>IF(VLOOKUP($A197,'FE - Flux 2 - UBL'!$A197:$R1072,12,FALSE)=0,"",VLOOKUP($A197,'FE - Flux 2 - UBL'!$A197:$R1072,12,FALSE))</f>
        <v>100</v>
      </c>
      <c r="K197" s="91" t="str">
        <f>IF(VLOOKUP($A197,'FE - Flux 2 - UBL'!$A197:$R1072,13,FALSE)=0,"",VLOOKUP($A197,'FE - Flux 2 - UBL'!$A197:$R1072,13,FALSE))</f>
        <v/>
      </c>
      <c r="L197" s="159" t="str">
        <f>IF(VLOOKUP($A197,'FE - Flux 2 - UBL'!$A197:$R1072,14,FALSE)=0,"",VLOOKUP($A197,'FE - Flux 2 - UBL'!$A197:$R1072,14,FALSE))</f>
        <v/>
      </c>
      <c r="M197" s="95" t="str">
        <f>IF(VLOOKUP($A197,'FE - Flux 2 - UBL'!$A197:$R1072,15,FALSE)=0,"",VLOOKUP($A197,'FE - Flux 2 - UBL'!$A197:$R1072,15,FALSE))</f>
        <v> Identification of the Buyer.</v>
      </c>
      <c r="N197" s="95" t="str">
        <f>IF(VLOOKUP($A197,'FE - Flux 2 - UBL'!$A197:$R1072,16,FALSE)=0,"",VLOOKUP($A197,'FE - Flux 2 - UBL'!$A197:$R1072,16,FALSE))</f>
        <v> If no identification scheme is specified, it should be known to the Buyer and the Seller, for example a buyer identifier assigned by the Seller previously exchanged.</v>
      </c>
      <c r="O197" s="91" t="str">
        <f>IF(VLOOKUP($A197,'FE - Flux 2 - UBL'!$A197:$R1072,17,FALSE)=0,"",VLOOKUP($A197,'FE - Flux 2 - UBL'!$A197:$R1072,17,FALSE))</f>
        <v> G2.29</v>
      </c>
      <c r="P197" s="91" t="str">
        <f>IF(VLOOKUP($A197,'FE - Flux 2 - UBL'!$A197:$R1072,18,FALSE)=0,"",VLOOKUP($A197,'FE - Flux 2 - UBL'!$A197:$R1072,18,FALSE))</f>
        <v/>
      </c>
      <c r="Q197" s="91" t="str">
        <f>IF(VLOOKUP($A197,'FE - Flux 2 - UBL'!$A197:$S1072,19,FALSE)=0,"",VLOOKUP($A197,'FE - Flux 2 - UBL'!$A197:$S1072,19,FALSE))</f>
        <v/>
      </c>
      <c r="R197" s="91" t="s">
        <v>2174</v>
      </c>
      <c r="S197" s="95" t="str">
        <f>IF(VLOOKUP($A197,'FE - Flux 2 - CII'!$A197:$R637,17,FALSE)=0,"",VLOOKUP($A197,'FE - Flux 2 - CII'!$A197:$R637,18,FALSE))</f>
        <v/>
      </c>
    </row>
    <row r="198" spans="1:19" ht="30.65" customHeight="1">
      <c r="A198" s="109" t="s">
        <v>898</v>
      </c>
      <c r="B198" s="238" t="str">
        <f>VLOOKUP(A198,'FE - Flux 2 - UBL'!A198:D878,4,FALSE)</f>
        <v>1..1</v>
      </c>
      <c r="C198" s="26"/>
      <c r="D198" s="46"/>
      <c r="E198" s="100" t="s">
        <v>899</v>
      </c>
      <c r="F198" s="207"/>
      <c r="G198" s="320" t="s">
        <v>1963</v>
      </c>
      <c r="H198" s="321"/>
      <c r="I198" s="93" t="str">
        <f>IF(VLOOKUP($A198,'FE - Flux 2 - UBL'!$A198:$R1073,11,FALSE)=0,"",VLOOKUP($A198,'FE - Flux 2 - UBL'!$A198:$R1073,11,FALSE))</f>
        <v> IDENTIFIER</v>
      </c>
      <c r="J198" s="93">
        <f>IF(VLOOKUP($A198,'FE - Flux 2 - UBL'!$A198:$R1073,12,FALSE)=0,"",VLOOKUP($A198,'FE - Flux 2 - UBL'!$A198:$R1073,12,FALSE))</f>
        <v>4</v>
      </c>
      <c r="K198" s="91" t="str">
        <f>IF(VLOOKUP($A198,'FE - Flux 2 - UBL'!$A198:$R1073,13,FALSE)=0,"",VLOOKUP($A198,'FE - Flux 2 - UBL'!$A198:$R1073,13,FALSE))</f>
        <v xml:space="preserve"> ISO6523 (ICD) Value = 0224</v>
      </c>
      <c r="L198" s="159" t="str">
        <f>IF(VLOOKUP($A198,'FE - Flux 2 - UBL'!$A198:$R1073,14,FALSE)=0,"",VLOOKUP($A198,'FE - Flux 2 - UBL'!$A198:$R1073,14,FALSE))</f>
        <v/>
      </c>
      <c r="M198" s="95" t="str">
        <f>IF(VLOOKUP($A198,'FE - Flux 2 - UBL'!$A198:$R1073,15,FALSE)=0,"",VLOOKUP($A198,'FE - Flux 2 - UBL'!$A198:$R1073,15,FALSE))</f>
        <v> Buyer ID Schema ID</v>
      </c>
      <c r="N198" s="95" t="str">
        <f>IF(VLOOKUP($A198,'FE - Flux 2 - UBL'!$A198:$R1073,16,FALSE)=0,"",VLOOKUP($A198,'FE - Flux 2 - UBL'!$A198:$R1073,16,FALSE))</f>
        <v> If no identification scheme is specified, it should be known to the Buyer and the Seller, for example a buyer identifier assigned by the Seller previously exchanged.</v>
      </c>
      <c r="O198" s="91" t="str">
        <f>IF(VLOOKUP($A198,'FE - Flux 2 - UBL'!$A198:$R1073,17,FALSE)=0,"",VLOOKUP($A198,'FE - Flux 2 - UBL'!$A198:$R1073,17,FALSE))</f>
        <v/>
      </c>
      <c r="P198" s="91" t="str">
        <f>IF(VLOOKUP($A198,'FE - Flux 2 - UBL'!$A198:$R1073,18,FALSE)=0,"",VLOOKUP($A198,'FE - Flux 2 - UBL'!$A198:$R1073,18,FALSE))</f>
        <v> S1.11</v>
      </c>
      <c r="Q198" s="91" t="str">
        <f>IF(VLOOKUP($A198,'FE - Flux 2 - UBL'!$A198:$S1073,19,FALSE)=0,"",VLOOKUP($A198,'FE - Flux 2 - UBL'!$A198:$S1073,19,FALSE))</f>
        <v/>
      </c>
      <c r="R198" s="91" t="s">
        <v>2174</v>
      </c>
      <c r="S198" s="95" t="str">
        <f>IF(VLOOKUP($A198,'FE - Flux 2 - CII'!$A198:$R638,17,FALSE)=0,"",VLOOKUP($A198,'FE - Flux 2 - CII'!$A198:$R638,18,FALSE))</f>
        <v/>
      </c>
    </row>
    <row r="199" spans="1:19" ht="42">
      <c r="A199" s="97" t="s">
        <v>900</v>
      </c>
      <c r="B199" s="238" t="str">
        <f>VLOOKUP(A199,'FE - Flux 2 - UBL'!A199:D879,4,FALSE)</f>
        <v> 0..1</v>
      </c>
      <c r="C199" s="26"/>
      <c r="D199" s="214" t="s">
        <v>901</v>
      </c>
      <c r="E199" s="205"/>
      <c r="F199" s="83"/>
      <c r="G199" s="320" t="s">
        <v>1965</v>
      </c>
      <c r="H199" s="321"/>
      <c r="I199" s="93" t="str">
        <f>IF(VLOOKUP($A199,'FE - Flux 2 - UBL'!$A199:$R1074,11,FALSE)=0,"",VLOOKUP($A199,'FE - Flux 2 - UBL'!$A199:$R1074,11,FALSE))</f>
        <v> IDENTIFIER</v>
      </c>
      <c r="J199" s="93">
        <f>IF(VLOOKUP($A199,'FE - Flux 2 - UBL'!$A199:$R1074,12,FALSE)=0,"",VLOOKUP($A199,'FE - Flux 2 - UBL'!$A199:$R1074,12,FALSE))</f>
        <v>9</v>
      </c>
      <c r="K199" s="91" t="str">
        <f>IF(VLOOKUP($A199,'FE - Flux 2 - UBL'!$A199:$R1074,13,FALSE)=0,"",VLOOKUP($A199,'FE - Flux 2 - UBL'!$A199:$R1074,13,FALSE))</f>
        <v/>
      </c>
      <c r="L199" s="159" t="str">
        <f>IF(VLOOKUP($A199,'FE - Flux 2 - UBL'!$A199:$R1074,14,FALSE)=0,"",VLOOKUP($A199,'FE - Flux 2 - UBL'!$A199:$R1074,14,FALSE))</f>
        <v/>
      </c>
      <c r="M199" s="95" t="str">
        <f>IF(VLOOKUP($A199,'FE - Flux 2 - UBL'!$A199:$R1074,15,FALSE)=0,"",VLOOKUP($A199,'FE - Flux 2 - UBL'!$A199:$R1074,15,FALSE))</f>
        <v> Identifier issued by an official registration body, which identifies the entity to which the invoice is addressed as a legal entity or legal entity.</v>
      </c>
      <c r="N199" s="95" t="str">
        <f>IF(VLOOKUP($A199,'FE - Flux 2 - UBL'!$A199:$R1074,16,FALSE)=0,"",VLOOKUP($A199,'FE - Flux 2 - UBL'!$A199:$R1074,16,FALSE))</f>
        <v> If no identification diagram is specified, it should be known to the Buyer and the Seller.</v>
      </c>
      <c r="O199" s="91" t="str">
        <f>IF(VLOOKUP($A199,'FE - Flux 2 - UBL'!$A199:$R1074,17,FALSE)=0,"",VLOOKUP($A199,'FE - Flux 2 - UBL'!$A199:$R1074,17,FALSE))</f>
        <v> G1.75</v>
      </c>
      <c r="P199" s="91" t="str">
        <f>IF(VLOOKUP($A199,'FE - Flux 2 - UBL'!$A199:$R1074,18,FALSE)=0,"",VLOOKUP($A199,'FE - Flux 2 - UBL'!$A199:$R1074,18,FALSE))</f>
        <v/>
      </c>
      <c r="Q199" s="91" t="str">
        <f>IF(VLOOKUP($A199,'FE - Flux 2 - UBL'!$A199:$S1074,19,FALSE)=0,"",VLOOKUP($A199,'FE - Flux 2 - UBL'!$A199:$S1074,19,FALSE))</f>
        <v/>
      </c>
      <c r="R199" s="91" t="s">
        <v>2174</v>
      </c>
      <c r="S199" s="95" t="str">
        <f>IF(VLOOKUP($A199,'FE - Flux 2 - CII'!$A199:$R639,17,FALSE)=0,"",VLOOKUP($A199,'FE - Flux 2 - CII'!$A199:$R639,18,FALSE))</f>
        <v/>
      </c>
    </row>
    <row r="200" spans="1:19" ht="33" customHeight="1">
      <c r="A200" s="109" t="s">
        <v>904</v>
      </c>
      <c r="B200" s="238" t="str">
        <f>VLOOKUP(A200,'FE - Flux 2 - UBL'!A200:D880,4,FALSE)</f>
        <v> 1..1</v>
      </c>
      <c r="C200" s="26"/>
      <c r="D200" s="31"/>
      <c r="E200" s="100" t="s">
        <v>215</v>
      </c>
      <c r="F200" s="207"/>
      <c r="G200" s="318" t="s">
        <v>1966</v>
      </c>
      <c r="H200" s="319"/>
      <c r="I200" s="93" t="str">
        <f>IF(VLOOKUP($A200,'FE - Flux 2 - UBL'!$A200:$R1075,11,FALSE)=0,"",VLOOKUP($A200,'FE - Flux 2 - UBL'!$A200:$R1075,11,FALSE))</f>
        <v> IDENTIFIER</v>
      </c>
      <c r="J200" s="93">
        <f>IF(VLOOKUP($A200,'FE - Flux 2 - UBL'!$A200:$R1075,12,FALSE)=0,"",VLOOKUP($A200,'FE - Flux 2 - UBL'!$A200:$R1075,12,FALSE))</f>
        <v>4</v>
      </c>
      <c r="K200" s="91" t="str">
        <f>IF(VLOOKUP($A200,'FE - Flux 2 - UBL'!$A200:$R1075,13,FALSE)=0,"",VLOOKUP($A200,'FE - Flux 2 - UBL'!$A200:$R1075,13,FALSE))</f>
        <v> ISO6523 (ICD)</v>
      </c>
      <c r="L200" s="159" t="str">
        <f>IF(VLOOKUP($A200,'FE - Flux 2 - UBL'!$A200:$R1075,14,FALSE)=0,"",VLOOKUP($A200,'FE - Flux 2 - UBL'!$A200:$R1075,14,FALSE))</f>
        <v> Value = 0002 for a SIREN</v>
      </c>
      <c r="M200" s="95" t="str">
        <f>IF(VLOOKUP($A200,'FE - Flux 2 - UBL'!$A200:$R1075,15,FALSE)=0,"",VLOOKUP($A200,'FE - Flux 2 - UBL'!$A200:$R1075,15,FALSE))</f>
        <v/>
      </c>
      <c r="N200" s="95" t="str">
        <f>IF(VLOOKUP($A200,'FE - Flux 2 - UBL'!$A200:$R1075,16,FALSE)=0,"",VLOOKUP($A200,'FE - Flux 2 - UBL'!$A200:$R1075,16,FALSE))</f>
        <v/>
      </c>
      <c r="O200" s="91" t="str">
        <f>IF(VLOOKUP($A200,'FE - Flux 2 - UBL'!$A200:$R1075,17,FALSE)=0,"",VLOOKUP($A200,'FE - Flux 2 - UBL'!$A200:$R1075,17,FALSE))</f>
        <v/>
      </c>
      <c r="P200" s="91" t="str">
        <f>IF(VLOOKUP($A200,'FE - Flux 2 - UBL'!$A200:$R1075,18,FALSE)=0,"",VLOOKUP($A200,'FE - Flux 2 - UBL'!$A200:$R1075,18,FALSE))</f>
        <v/>
      </c>
      <c r="Q200" s="91" t="str">
        <f>IF(VLOOKUP($A200,'FE - Flux 2 - UBL'!$A200:$S1075,19,FALSE)=0,"",VLOOKUP($A200,'FE - Flux 2 - UBL'!$A200:$S1075,19,FALSE))</f>
        <v/>
      </c>
      <c r="R200" s="91" t="s">
        <v>2174</v>
      </c>
      <c r="S200" s="95" t="str">
        <f>IF(VLOOKUP($A200,'FE - Flux 2 - CII'!$A200:$R640,17,FALSE)=0,"",VLOOKUP($A200,'FE - Flux 2 - CII'!$A200:$R640,18,FALSE))</f>
        <v/>
      </c>
    </row>
    <row r="201" spans="1:19" ht="70">
      <c r="A201" s="97" t="s">
        <v>906</v>
      </c>
      <c r="B201" s="238" t="str">
        <f>VLOOKUP(A201,'FE - Flux 2 - UBL'!A201:D881,4,FALSE)</f>
        <v> 0..1</v>
      </c>
      <c r="C201" s="26"/>
      <c r="D201" s="243" t="s">
        <v>907</v>
      </c>
      <c r="E201" s="244"/>
      <c r="F201" s="205"/>
      <c r="G201" s="320" t="s">
        <v>1967</v>
      </c>
      <c r="H201" s="321"/>
      <c r="I201" s="93" t="str">
        <f>IF(VLOOKUP($A201,'FE - Flux 2 - UBL'!$A201:$R1076,11,FALSE)=0,"",VLOOKUP($A201,'FE - Flux 2 - UBL'!$A201:$R1076,11,FALSE))</f>
        <v> IDENTIFIER</v>
      </c>
      <c r="J201" s="93">
        <f>IF(VLOOKUP($A201,'FE - Flux 2 - UBL'!$A201:$R1076,12,FALSE)=0,"",VLOOKUP($A201,'FE - Flux 2 - UBL'!$A201:$R1076,12,FALSE))</f>
        <v>15</v>
      </c>
      <c r="K201" s="91" t="str">
        <f>IF(VLOOKUP($A201,'FE - Flux 2 - UBL'!$A201:$R1076,13,FALSE)=0,"",VLOOKUP($A201,'FE - Flux 2 - UBL'!$A201:$R1076,13,FALSE))</f>
        <v> ISO 3166</v>
      </c>
      <c r="L201" s="159" t="str">
        <f>IF(VLOOKUP($A201,'FE - Flux 2 - UBL'!$A201:$R1076,14,FALSE)=0,"",VLOOKUP($A201,'FE - Flux 2 - UBL'!$A201:$R1076,14,FALSE))</f>
        <v>The VAT identifier is systematically with a “FR” prefix in the context of electronic invoicing.</v>
      </c>
      <c r="M201" s="95" t="str">
        <f>IF(VLOOKUP($A201,'FE - Flux 2 - UBL'!$A201:$R1076,15,FALSE)=0,"",VLOOKUP($A201,'FE - Flux 2 - UBL'!$A201:$R1076,15,FALSE))</f>
        <v> VAT identifier of the entity to which the invoice is addressed (also called VAT identification number of the entity to which the invoice is addressed).</v>
      </c>
      <c r="N201" s="95" t="str">
        <f>IF(VLOOKUP($A201,'FE - Flux 2 - UBL'!$A201:$R1076,16,FALSE)=0,"",VLOOKUP($A201,'FE - Flux 2 - UBL'!$A201:$R1076,16,FALSE))</f>
        <v> According to Article 215 of Council Directive 2006/112/EC [2], the individual VAT identification number includes a prefix in accordance with ISO 3166-1 alpha-2 to identify the Member State by which it was awarded. However, Greece is allowed to use the prefix "EL".</v>
      </c>
      <c r="O201" s="91" t="str">
        <f>IF(VLOOKUP($A201,'FE - Flux 2 - UBL'!$A201:$R1076,17,FALSE)=0,"",VLOOKUP($A201,'FE - Flux 2 - UBL'!$A201:$R1076,17,FALSE))</f>
        <v/>
      </c>
      <c r="P201" s="91" t="str">
        <f>IF(VLOOKUP($A201,'FE - Flux 2 - UBL'!$A201:$R1076,18,FALSE)=0,"",VLOOKUP($A201,'FE - Flux 2 - UBL'!$A201:$R1076,18,FALSE))</f>
        <v/>
      </c>
      <c r="Q201" s="91" t="str">
        <f>IF(VLOOKUP($A201,'FE - Flux 2 - UBL'!$A201:$S1076,19,FALSE)=0,"",VLOOKUP($A201,'FE - Flux 2 - UBL'!$A201:$S1076,19,FALSE))</f>
        <v/>
      </c>
      <c r="R201" s="91" t="s">
        <v>2174</v>
      </c>
      <c r="S201" s="95" t="str">
        <f>IF(VLOOKUP($A201,'FE - Flux 2 - CII'!$A201:$R641,17,FALSE)=0,"",VLOOKUP($A201,'FE - Flux 2 - CII'!$A201:$R641,18,FALSE))</f>
        <v/>
      </c>
    </row>
    <row r="202" spans="1:19" ht="28">
      <c r="A202" s="109" t="s">
        <v>911</v>
      </c>
      <c r="B202" s="238" t="str">
        <f>VLOOKUP(A202,'FE - Flux 2 - UBL'!A202:D882,4,FALSE)</f>
        <v> 1..1</v>
      </c>
      <c r="C202" s="26"/>
      <c r="D202" s="31"/>
      <c r="E202" s="113" t="s">
        <v>912</v>
      </c>
      <c r="F202" s="207"/>
      <c r="G202" s="318" t="s">
        <v>1968</v>
      </c>
      <c r="H202" s="319"/>
      <c r="I202" s="93" t="str">
        <f>IF(VLOOKUP($A202,'FE - Flux 2 - UBL'!$A202:$R1077,11,FALSE)=0,"",VLOOKUP($A202,'FE - Flux 2 - UBL'!$A202:$R1077,11,FALSE))</f>
        <v> CODED</v>
      </c>
      <c r="J202" s="93">
        <f>IF(VLOOKUP($A202,'FE - Flux 2 - UBL'!$A202:$R1077,12,FALSE)=0,"",VLOOKUP($A202,'FE - Flux 2 - UBL'!$A202:$R1077,12,FALSE))</f>
        <v>3</v>
      </c>
      <c r="K202" s="91" t="str">
        <f>IF(VLOOKUP($A202,'FE - Flux 2 - UBL'!$A202:$R1077,13,FALSE)=0,"",VLOOKUP($A202,'FE - Flux 2 - UBL'!$A202:$R1077,13,FALSE))</f>
        <v> Value = VAT (UBL) Value = VA (CII)</v>
      </c>
      <c r="L202" s="159" t="str">
        <f>IF(VLOOKUP($A202,'FE - Flux 2 - UBL'!$A202:$R1077,14,FALSE)=0,"",VLOOKUP($A202,'FE - Flux 2 - UBL'!$A202:$R1077,14,FALSE))</f>
        <v/>
      </c>
      <c r="M202" s="95" t="str">
        <f>IF(VLOOKUP($A202,'FE - Flux 2 - UBL'!$A202:$R1077,15,FALSE)=0,"",VLOOKUP($A202,'FE - Flux 2 - UBL'!$A202:$R1077,15,FALSE))</f>
        <v/>
      </c>
      <c r="N202" s="95" t="str">
        <f>IF(VLOOKUP($A202,'FE - Flux 2 - UBL'!$A202:$R1077,16,FALSE)=0,"",VLOOKUP($A202,'FE - Flux 2 - UBL'!$A202:$R1077,16,FALSE))</f>
        <v/>
      </c>
      <c r="O202" s="91" t="str">
        <f>IF(VLOOKUP($A202,'FE - Flux 2 - UBL'!$A202:$R1077,17,FALSE)=0,"",VLOOKUP($A202,'FE - Flux 2 - UBL'!$A202:$R1077,17,FALSE))</f>
        <v/>
      </c>
      <c r="P202" s="91" t="str">
        <f>IF(VLOOKUP($A202,'FE - Flux 2 - UBL'!$A202:$R1077,18,FALSE)=0,"",VLOOKUP($A202,'FE - Flux 2 - UBL'!$A202:$R1077,18,FALSE))</f>
        <v/>
      </c>
      <c r="Q202" s="91" t="str">
        <f>IF(VLOOKUP($A202,'FE - Flux 2 - UBL'!$A202:$S1077,19,FALSE)=0,"",VLOOKUP($A202,'FE - Flux 2 - UBL'!$A202:$S1077,19,FALSE))</f>
        <v/>
      </c>
      <c r="R202" s="91" t="s">
        <v>2174</v>
      </c>
      <c r="S202" s="95" t="str">
        <f>IF(VLOOKUP($A202,'FE - Flux 2 - CII'!$A202:$R642,17,FALSE)=0,"",VLOOKUP($A202,'FE - Flux 2 - CII'!$A202:$R642,18,FALSE))</f>
        <v/>
      </c>
    </row>
    <row r="203" spans="1:19" ht="28">
      <c r="A203" s="97" t="s">
        <v>914</v>
      </c>
      <c r="B203" s="238" t="str">
        <f>VLOOKUP(A203,'FE - Flux 2 - UBL'!A203:D883,4,FALSE)</f>
        <v> 0..1</v>
      </c>
      <c r="C203" s="26"/>
      <c r="D203" s="243" t="s">
        <v>482</v>
      </c>
      <c r="E203" s="85"/>
      <c r="F203" s="205"/>
      <c r="G203" s="320" t="s">
        <v>1969</v>
      </c>
      <c r="H203" s="321"/>
      <c r="I203" s="93" t="str">
        <f>IF(VLOOKUP($A203,'FE - Flux 2 - UBL'!$A203:$R1078,11,FALSE)=0,"",VLOOKUP($A203,'FE - Flux 2 - UBL'!$A203:$R1078,11,FALSE))</f>
        <v> IDENTIFIER</v>
      </c>
      <c r="J203" s="93">
        <f>IF(VLOOKUP($A203,'FE - Flux 2 - UBL'!$A203:$R1078,12,FALSE)=0,"",VLOOKUP($A203,'FE - Flux 2 - UBL'!$A203:$R1078,12,FALSE))</f>
        <v>50</v>
      </c>
      <c r="K203" s="91" t="str">
        <f>IF(VLOOKUP($A203,'FE - Flux 2 - UBL'!$A203:$R1078,13,FALSE)=0,"",VLOOKUP($A203,'FE - Flux 2 - UBL'!$A203:$R1078,13,FALSE))</f>
        <v/>
      </c>
      <c r="L203" s="159" t="str">
        <f>IF(VLOOKUP($A203,'FE - Flux 2 - UBL'!$A203:$R1078,14,FALSE)=0,"",VLOOKUP($A203,'FE - Flux 2 - UBL'!$A203:$R1078,14,FALSE))</f>
        <v/>
      </c>
      <c r="M203" s="95" t="str">
        <f>IF(VLOOKUP($A203,'FE - Flux 2 - UBL'!$A203:$R1078,15,FALSE)=0,"",VLOOKUP($A203,'FE - Flux 2 - UBL'!$A203:$R1078,15,FALSE))</f>
        <v> Identifies the email address of the entity to which the invoice is addressed to which a commercial document can be transmitted.</v>
      </c>
      <c r="N203" s="95" t="str">
        <f>IF(VLOOKUP($A203,'FE - Flux 2 - UBL'!$A203:$R1078,16,FALSE)=0,"",VLOOKUP($A203,'FE - Flux 2 - UBL'!$A203:$R1078,16,FALSE))</f>
        <v/>
      </c>
      <c r="O203" s="91" t="str">
        <f>IF(VLOOKUP($A203,'FE - Flux 2 - UBL'!$A203:$R1078,17,FALSE)=0,"",VLOOKUP($A203,'FE - Flux 2 - UBL'!$A203:$R1078,17,FALSE))</f>
        <v> G1.58</v>
      </c>
      <c r="P203" s="91" t="str">
        <f>IF(VLOOKUP($A203,'FE - Flux 2 - UBL'!$A203:$R1078,18,FALSE)=0,"",VLOOKUP($A203,'FE - Flux 2 - UBL'!$A203:$R1078,18,FALSE))</f>
        <v/>
      </c>
      <c r="Q203" s="91" t="str">
        <f>IF(VLOOKUP($A203,'FE - Flux 2 - UBL'!$A203:$S1078,19,FALSE)=0,"",VLOOKUP($A203,'FE - Flux 2 - UBL'!$A203:$S1078,19,FALSE))</f>
        <v/>
      </c>
      <c r="R203" s="91" t="s">
        <v>2174</v>
      </c>
      <c r="S203" s="95" t="str">
        <f>IF(VLOOKUP($A203,'FE - Flux 2 - CII'!$A203:$R643,17,FALSE)=0,"",VLOOKUP($A203,'FE - Flux 2 - CII'!$A203:$R643,18,FALSE))</f>
        <v/>
      </c>
    </row>
    <row r="204" spans="1:19" ht="28">
      <c r="A204" s="109" t="s">
        <v>917</v>
      </c>
      <c r="B204" s="238" t="str">
        <f>VLOOKUP(A204,'FE - Flux 2 - UBL'!A204:D884,4,FALSE)</f>
        <v>1..1</v>
      </c>
      <c r="C204" s="26"/>
      <c r="D204" s="31"/>
      <c r="E204" s="113" t="s">
        <v>899</v>
      </c>
      <c r="F204" s="207"/>
      <c r="G204" s="320" t="s">
        <v>1970</v>
      </c>
      <c r="H204" s="321"/>
      <c r="I204" s="93" t="str">
        <f>IF(VLOOKUP($A204,'FE - Flux 2 - UBL'!$A204:$R1079,11,FALSE)=0,"",VLOOKUP($A204,'FE - Flux 2 - UBL'!$A204:$R1079,11,FALSE))</f>
        <v> IDENTIFIER</v>
      </c>
      <c r="J204" s="93">
        <f>IF(VLOOKUP($A204,'FE - Flux 2 - UBL'!$A204:$R1079,12,FALSE)=0,"",VLOOKUP($A204,'FE - Flux 2 - UBL'!$A204:$R1079,12,FALSE))</f>
        <v>4</v>
      </c>
      <c r="K204" s="91" t="str">
        <f>IF(VLOOKUP($A204,'FE - Flux 2 - UBL'!$A204:$R1079,13,FALSE)=0,"",VLOOKUP($A204,'FE - Flux 2 - UBL'!$A204:$R1079,13,FALSE))</f>
        <v> ISO6523 (ICD)</v>
      </c>
      <c r="L204" s="159" t="str">
        <f>IF(VLOOKUP($A204,'FE - Flux 2 - UBL'!$A204:$R1079,14,FALSE)=0,"",VLOOKUP($A204,'FE - Flux 2 - UBL'!$A204:$R1079,14,FALSE))</f>
        <v/>
      </c>
      <c r="M204" s="95" t="str">
        <f>IF(VLOOKUP($A204,'FE - Flux 2 - UBL'!$A204:$R1079,15,FALSE)=0,"",VLOOKUP($A204,'FE - Flux 2 - UBL'!$A204:$R1079,15,FALSE))</f>
        <v/>
      </c>
      <c r="N204" s="95" t="str">
        <f>IF(VLOOKUP($A204,'FE - Flux 2 - UBL'!$A204:$R1079,16,FALSE)=0,"",VLOOKUP($A204,'FE - Flux 2 - UBL'!$A204:$R1079,16,FALSE))</f>
        <v/>
      </c>
      <c r="O204" s="91" t="str">
        <f>IF(VLOOKUP($A204,'FE - Flux 2 - UBL'!$A204:$R1079,17,FALSE)=0,"",VLOOKUP($A204,'FE - Flux 2 - UBL'!$A204:$R1079,17,FALSE))</f>
        <v> G6.19</v>
      </c>
      <c r="P204" s="91" t="str">
        <f>IF(VLOOKUP($A204,'FE - Flux 2 - UBL'!$A204:$R1079,18,FALSE)=0,"",VLOOKUP($A204,'FE - Flux 2 - UBL'!$A204:$R1079,18,FALSE))</f>
        <v/>
      </c>
      <c r="Q204" s="91" t="str">
        <f>IF(VLOOKUP($A204,'FE - Flux 2 - UBL'!$A204:$S1079,19,FALSE)=0,"",VLOOKUP($A204,'FE - Flux 2 - UBL'!$A204:$S1079,19,FALSE))</f>
        <v/>
      </c>
      <c r="R204" s="91" t="s">
        <v>2174</v>
      </c>
      <c r="S204" s="95" t="str">
        <f>IF(VLOOKUP($A204,'FE - Flux 2 - CII'!$A204:$R644,17,FALSE)=0,"",VLOOKUP($A204,'FE - Flux 2 - CII'!$A204:$R644,18,FALSE))</f>
        <v/>
      </c>
    </row>
    <row r="205" spans="1:19" ht="28">
      <c r="A205" s="97" t="s">
        <v>919</v>
      </c>
      <c r="B205" s="238" t="str">
        <f>VLOOKUP(A205,'FE - Flux 2 - UBL'!A205:D885,4,FALSE)</f>
        <v> 0..1</v>
      </c>
      <c r="C205" s="26"/>
      <c r="D205" s="141" t="s">
        <v>920</v>
      </c>
      <c r="E205" s="85"/>
      <c r="F205" s="205"/>
      <c r="G205" s="320" t="s">
        <v>1971</v>
      </c>
      <c r="H205" s="321"/>
      <c r="I205" s="93" t="str">
        <f>IF(VLOOKUP($A205,'FE - Flux 2 - UBL'!$A205:$R1080,11,FALSE)=0,"",VLOOKUP($A205,'FE - Flux 2 - UBL'!$A205:$R1080,11,FALSE))</f>
        <v/>
      </c>
      <c r="J205" s="93" t="str">
        <f>IF(VLOOKUP($A205,'FE - Flux 2 - UBL'!$A205:$R1080,12,FALSE)=0,"",VLOOKUP($A205,'FE - Flux 2 - UBL'!$A205:$R1080,12,FALSE))</f>
        <v/>
      </c>
      <c r="K205" s="91" t="str">
        <f>IF(VLOOKUP($A205,'FE - Flux 2 - UBL'!$A205:$R1080,13,FALSE)=0,"",VLOOKUP($A205,'FE - Flux 2 - UBL'!$A205:$R1080,13,FALSE))</f>
        <v/>
      </c>
      <c r="L205" s="159" t="str">
        <f>IF(VLOOKUP($A205,'FE - Flux 2 - UBL'!$A205:$R1080,14,FALSE)=0,"",VLOOKUP($A205,'FE - Flux 2 - UBL'!$A205:$R1080,14,FALSE))</f>
        <v/>
      </c>
      <c r="M205" s="95" t="str">
        <f>IF(VLOOKUP($A205,'FE - Flux 2 - UBL'!$A205:$R1080,15,FALSE)=0,"",VLOOKUP($A205,'FE - Flux 2 - UBL'!$A205:$R1080,15,FALSE))</f>
        <v/>
      </c>
      <c r="N205" s="95" t="str">
        <f>IF(VLOOKUP($A205,'FE - Flux 2 - UBL'!$A205:$R1080,16,FALSE)=0,"",VLOOKUP($A205,'FE - Flux 2 - UBL'!$A205:$R1080,16,FALSE))</f>
        <v/>
      </c>
      <c r="O205" s="91" t="str">
        <f>IF(VLOOKUP($A205,'FE - Flux 2 - UBL'!$A205:$R1080,17,FALSE)=0,"",VLOOKUP($A205,'FE - Flux 2 - UBL'!$A205:$R1080,17,FALSE))</f>
        <v/>
      </c>
      <c r="P205" s="91" t="str">
        <f>IF(VLOOKUP($A205,'FE - Flux 2 - UBL'!$A205:$R1080,18,FALSE)=0,"",VLOOKUP($A205,'FE - Flux 2 - UBL'!$A205:$R1080,18,FALSE))</f>
        <v/>
      </c>
      <c r="Q205" s="91" t="str">
        <f>IF(VLOOKUP($A205,'FE - Flux 2 - UBL'!$A205:$S1080,19,FALSE)=0,"",VLOOKUP($A205,'FE - Flux 2 - UBL'!$A205:$S1080,19,FALSE))</f>
        <v/>
      </c>
      <c r="R205" s="91" t="s">
        <v>2174</v>
      </c>
      <c r="S205" s="95" t="str">
        <f>IF(VLOOKUP($A205,'FE - Flux 2 - CII'!$A205:$R645,17,FALSE)=0,"",VLOOKUP($A205,'FE - Flux 2 - CII'!$A205:$R645,18,FALSE))</f>
        <v/>
      </c>
    </row>
    <row r="206" spans="1:19" ht="28">
      <c r="A206" s="109" t="s">
        <v>922</v>
      </c>
      <c r="B206" s="238" t="str">
        <f>VLOOKUP(A206,'FE - Flux 2 - UBL'!A206:D886,4,FALSE)</f>
        <v> 0..1</v>
      </c>
      <c r="C206" s="26"/>
      <c r="D206" s="34"/>
      <c r="E206" s="113" t="s">
        <v>923</v>
      </c>
      <c r="F206" s="207"/>
      <c r="G206" s="320" t="s">
        <v>1972</v>
      </c>
      <c r="H206" s="321"/>
      <c r="I206" s="93" t="str">
        <f>IF(VLOOKUP($A206,'FE - Flux 2 - UBL'!$A206:$R1081,11,FALSE)=0,"",VLOOKUP($A206,'FE - Flux 2 - UBL'!$A206:$R1081,11,FALSE))</f>
        <v> TEXT</v>
      </c>
      <c r="J206" s="93">
        <f>IF(VLOOKUP($A206,'FE - Flux 2 - UBL'!$A206:$R1081,12,FALSE)=0,"",VLOOKUP($A206,'FE - Flux 2 - UBL'!$A206:$R1081,12,FALSE))</f>
        <v>255</v>
      </c>
      <c r="K206" s="91" t="str">
        <f>IF(VLOOKUP($A206,'FE - Flux 2 - UBL'!$A206:$R1081,13,FALSE)=0,"",VLOOKUP($A206,'FE - Flux 2 - UBL'!$A206:$R1081,13,FALSE))</f>
        <v/>
      </c>
      <c r="L206" s="159" t="str">
        <f>IF(VLOOKUP($A206,'FE - Flux 2 - UBL'!$A206:$R1081,14,FALSE)=0,"",VLOOKUP($A206,'FE - Flux 2 - UBL'!$A206:$R1081,14,FALSE))</f>
        <v/>
      </c>
      <c r="M206" s="95" t="str">
        <f>IF(VLOOKUP($A206,'FE - Flux 2 - UBL'!$A206:$R1081,15,FALSE)=0,"",VLOOKUP($A206,'FE - Flux 2 - UBL'!$A206:$R1081,15,FALSE))</f>
        <v> Main line of an address.</v>
      </c>
      <c r="N206" s="95" t="str">
        <f>IF(VLOOKUP($A206,'FE - Flux 2 - UBL'!$A206:$R1081,16,FALSE)=0,"",VLOOKUP($A206,'FE - Flux 2 - UBL'!$A206:$R1081,16,FALSE))</f>
        <v> Usually the name and number of the street or post office box.</v>
      </c>
      <c r="O206" s="91" t="str">
        <f>IF(VLOOKUP($A206,'FE - Flux 2 - UBL'!$A206:$R1081,17,FALSE)=0,"",VLOOKUP($A206,'FE - Flux 2 - UBL'!$A206:$R1081,17,FALSE))</f>
        <v/>
      </c>
      <c r="P206" s="91" t="str">
        <f>IF(VLOOKUP($A206,'FE - Flux 2 - UBL'!$A206:$R1081,18,FALSE)=0,"",VLOOKUP($A206,'FE - Flux 2 - UBL'!$A206:$R1081,18,FALSE))</f>
        <v/>
      </c>
      <c r="Q206" s="91" t="str">
        <f>IF(VLOOKUP($A206,'FE - Flux 2 - UBL'!$A206:$S1081,19,FALSE)=0,"",VLOOKUP($A206,'FE - Flux 2 - UBL'!$A206:$S1081,19,FALSE))</f>
        <v/>
      </c>
      <c r="R206" s="91" t="s">
        <v>2174</v>
      </c>
      <c r="S206" s="95" t="str">
        <f>IF(VLOOKUP($A206,'FE - Flux 2 - CII'!$A206:$R646,17,FALSE)=0,"",VLOOKUP($A206,'FE - Flux 2 - CII'!$A206:$R646,18,FALSE))</f>
        <v/>
      </c>
    </row>
    <row r="207" spans="1:19" ht="28">
      <c r="A207" s="109" t="s">
        <v>925</v>
      </c>
      <c r="B207" s="238" t="str">
        <f>VLOOKUP(A207,'FE - Flux 2 - UBL'!A207:D887,4,FALSE)</f>
        <v> 0..1</v>
      </c>
      <c r="C207" s="26"/>
      <c r="D207" s="34"/>
      <c r="E207" s="113" t="s">
        <v>926</v>
      </c>
      <c r="F207" s="207"/>
      <c r="G207" s="320" t="s">
        <v>1973</v>
      </c>
      <c r="H207" s="321"/>
      <c r="I207" s="93" t="str">
        <f>IF(VLOOKUP($A207,'FE - Flux 2 - UBL'!$A207:$R1082,11,FALSE)=0,"",VLOOKUP($A207,'FE - Flux 2 - UBL'!$A207:$R1082,11,FALSE))</f>
        <v> TEXT</v>
      </c>
      <c r="J207" s="93">
        <f>IF(VLOOKUP($A207,'FE - Flux 2 - UBL'!$A207:$R1082,12,FALSE)=0,"",VLOOKUP($A207,'FE - Flux 2 - UBL'!$A207:$R1082,12,FALSE))</f>
        <v>255</v>
      </c>
      <c r="K207" s="91" t="str">
        <f>IF(VLOOKUP($A207,'FE - Flux 2 - UBL'!$A207:$R1082,13,FALSE)=0,"",VLOOKUP($A207,'FE - Flux 2 - UBL'!$A207:$R1082,13,FALSE))</f>
        <v/>
      </c>
      <c r="L207" s="159" t="str">
        <f>IF(VLOOKUP($A207,'FE - Flux 2 - UBL'!$A207:$R1082,14,FALSE)=0,"",VLOOKUP($A207,'FE - Flux 2 - UBL'!$A207:$R1082,14,FALSE))</f>
        <v/>
      </c>
      <c r="M207" s="95" t="str">
        <f>IF(VLOOKUP($A207,'FE - Flux 2 - UBL'!$A207:$R1082,15,FALSE)=0,"",VLOOKUP($A207,'FE - Flux 2 - UBL'!$A207:$R1082,15,FALSE))</f>
        <v> Additional line of an address, which can be used to provide details and supplement the main line.</v>
      </c>
      <c r="N207" s="95" t="str">
        <f>IF(VLOOKUP($A207,'FE - Flux 2 - UBL'!$A207:$R1082,16,FALSE)=0,"",VLOOKUP($A207,'FE - Flux 2 - UBL'!$A207:$R1082,16,FALSE))</f>
        <v/>
      </c>
      <c r="O207" s="91" t="str">
        <f>IF(VLOOKUP($A207,'FE - Flux 2 - UBL'!$A207:$R1082,17,FALSE)=0,"",VLOOKUP($A207,'FE - Flux 2 - UBL'!$A207:$R1082,17,FALSE))</f>
        <v/>
      </c>
      <c r="P207" s="91" t="str">
        <f>IF(VLOOKUP($A207,'FE - Flux 2 - UBL'!$A207:$R1082,18,FALSE)=0,"",VLOOKUP($A207,'FE - Flux 2 - UBL'!$A207:$R1082,18,FALSE))</f>
        <v/>
      </c>
      <c r="Q207" s="91" t="str">
        <f>IF(VLOOKUP($A207,'FE - Flux 2 - UBL'!$A207:$S1082,19,FALSE)=0,"",VLOOKUP($A207,'FE - Flux 2 - UBL'!$A207:$S1082,19,FALSE))</f>
        <v/>
      </c>
      <c r="R207" s="91" t="s">
        <v>2174</v>
      </c>
      <c r="S207" s="95" t="str">
        <f>IF(VLOOKUP($A207,'FE - Flux 2 - CII'!$A207:$R647,17,FALSE)=0,"",VLOOKUP($A207,'FE - Flux 2 - CII'!$A207:$R647,18,FALSE))</f>
        <v/>
      </c>
    </row>
    <row r="208" spans="1:19" ht="28">
      <c r="A208" s="109" t="s">
        <v>928</v>
      </c>
      <c r="B208" s="238" t="str">
        <f>VLOOKUP(A208,'FE - Flux 2 - UBL'!A208:D888,4,FALSE)</f>
        <v> 0..1</v>
      </c>
      <c r="C208" s="26"/>
      <c r="D208" s="34"/>
      <c r="E208" s="113" t="s">
        <v>929</v>
      </c>
      <c r="F208" s="207"/>
      <c r="G208" s="320" t="s">
        <v>1974</v>
      </c>
      <c r="H208" s="321"/>
      <c r="I208" s="93" t="str">
        <f>IF(VLOOKUP($A208,'FE - Flux 2 - UBL'!$A208:$R1083,11,FALSE)=0,"",VLOOKUP($A208,'FE - Flux 2 - UBL'!$A208:$R1083,11,FALSE))</f>
        <v> TEXT</v>
      </c>
      <c r="J208" s="93">
        <f>IF(VLOOKUP($A208,'FE - Flux 2 - UBL'!$A208:$R1083,12,FALSE)=0,"",VLOOKUP($A208,'FE - Flux 2 - UBL'!$A208:$R1083,12,FALSE))</f>
        <v>255</v>
      </c>
      <c r="K208" s="91" t="str">
        <f>IF(VLOOKUP($A208,'FE - Flux 2 - UBL'!$A208:$R1083,13,FALSE)=0,"",VLOOKUP($A208,'FE - Flux 2 - UBL'!$A208:$R1083,13,FALSE))</f>
        <v/>
      </c>
      <c r="L208" s="159" t="str">
        <f>IF(VLOOKUP($A208,'FE - Flux 2 - UBL'!$A208:$R1083,14,FALSE)=0,"",VLOOKUP($A208,'FE - Flux 2 - UBL'!$A208:$R1083,14,FALSE))</f>
        <v/>
      </c>
      <c r="M208" s="95" t="str">
        <f>IF(VLOOKUP($A208,'FE - Flux 2 - UBL'!$A208:$R1083,15,FALSE)=0,"",VLOOKUP($A208,'FE - Flux 2 - UBL'!$A208:$R1083,15,FALSE))</f>
        <v> Additional line of an address, which can be used to provide details and supplement the main line.</v>
      </c>
      <c r="N208" s="95" t="str">
        <f>IF(VLOOKUP($A208,'FE - Flux 2 - UBL'!$A208:$R1083,16,FALSE)=0,"",VLOOKUP($A208,'FE - Flux 2 - UBL'!$A208:$R1083,16,FALSE))</f>
        <v/>
      </c>
      <c r="O208" s="91" t="str">
        <f>IF(VLOOKUP($A208,'FE - Flux 2 - UBL'!$A208:$R1083,17,FALSE)=0,"",VLOOKUP($A208,'FE - Flux 2 - UBL'!$A208:$R1083,17,FALSE))</f>
        <v/>
      </c>
      <c r="P208" s="91" t="str">
        <f>IF(VLOOKUP($A208,'FE - Flux 2 - UBL'!$A208:$R1083,18,FALSE)=0,"",VLOOKUP($A208,'FE - Flux 2 - UBL'!$A208:$R1083,18,FALSE))</f>
        <v/>
      </c>
      <c r="Q208" s="91" t="str">
        <f>IF(VLOOKUP($A208,'FE - Flux 2 - UBL'!$A208:$S1083,19,FALSE)=0,"",VLOOKUP($A208,'FE - Flux 2 - UBL'!$A208:$S1083,19,FALSE))</f>
        <v/>
      </c>
      <c r="R208" s="91" t="s">
        <v>2174</v>
      </c>
      <c r="S208" s="95" t="str">
        <f>IF(VLOOKUP($A208,'FE - Flux 2 - CII'!$A208:$R648,17,FALSE)=0,"",VLOOKUP($A208,'FE - Flux 2 - CII'!$A208:$R648,18,FALSE))</f>
        <v/>
      </c>
    </row>
    <row r="209" spans="1:19" ht="28">
      <c r="A209" s="109" t="s">
        <v>931</v>
      </c>
      <c r="B209" s="238" t="str">
        <f>VLOOKUP(A209,'FE - Flux 2 - UBL'!A209:D889,4,FALSE)</f>
        <v> 0..1</v>
      </c>
      <c r="C209" s="26"/>
      <c r="D209" s="34"/>
      <c r="E209" s="113" t="s">
        <v>932</v>
      </c>
      <c r="F209" s="207"/>
      <c r="G209" s="320" t="s">
        <v>1975</v>
      </c>
      <c r="H209" s="321"/>
      <c r="I209" s="93" t="str">
        <f>IF(VLOOKUP($A209,'FE - Flux 2 - UBL'!$A209:$R1084,11,FALSE)=0,"",VLOOKUP($A209,'FE - Flux 2 - UBL'!$A209:$R1084,11,FALSE))</f>
        <v> TEXT</v>
      </c>
      <c r="J209" s="93">
        <f>IF(VLOOKUP($A209,'FE - Flux 2 - UBL'!$A209:$R1084,12,FALSE)=0,"",VLOOKUP($A209,'FE - Flux 2 - UBL'!$A209:$R1084,12,FALSE))</f>
        <v>255</v>
      </c>
      <c r="K209" s="91" t="str">
        <f>IF(VLOOKUP($A209,'FE - Flux 2 - UBL'!$A209:$R1084,13,FALSE)=0,"",VLOOKUP($A209,'FE - Flux 2 - UBL'!$A209:$R1084,13,FALSE))</f>
        <v/>
      </c>
      <c r="L209" s="159" t="str">
        <f>IF(VLOOKUP($A209,'FE - Flux 2 - UBL'!$A209:$R1084,14,FALSE)=0,"",VLOOKUP($A209,'FE - Flux 2 - UBL'!$A209:$R1084,14,FALSE))</f>
        <v/>
      </c>
      <c r="M209" s="95" t="str">
        <f>IF(VLOOKUP($A209,'FE - Flux 2 - UBL'!$A209:$R1084,15,FALSE)=0,"",VLOOKUP($A209,'FE - Flux 2 - UBL'!$A209:$R1084,15,FALSE))</f>
        <v> Common name of the municipality, town or village in which the payer's address is located</v>
      </c>
      <c r="N209" s="95" t="str">
        <f>IF(VLOOKUP($A209,'FE - Flux 2 - UBL'!$A209:$R1084,16,FALSE)=0,"",VLOOKUP($A209,'FE - Flux 2 - UBL'!$A209:$R1084,16,FALSE))</f>
        <v/>
      </c>
      <c r="O209" s="91" t="str">
        <f>IF(VLOOKUP($A209,'FE - Flux 2 - UBL'!$A209:$R1084,17,FALSE)=0,"",VLOOKUP($A209,'FE - Flux 2 - UBL'!$A209:$R1084,17,FALSE))</f>
        <v/>
      </c>
      <c r="P209" s="91" t="str">
        <f>IF(VLOOKUP($A209,'FE - Flux 2 - UBL'!$A209:$R1084,18,FALSE)=0,"",VLOOKUP($A209,'FE - Flux 2 - UBL'!$A209:$R1084,18,FALSE))</f>
        <v/>
      </c>
      <c r="Q209" s="91" t="str">
        <f>IF(VLOOKUP($A209,'FE - Flux 2 - UBL'!$A209:$S1084,19,FALSE)=0,"",VLOOKUP($A209,'FE - Flux 2 - UBL'!$A209:$S1084,19,FALSE))</f>
        <v/>
      </c>
      <c r="R209" s="91" t="s">
        <v>2174</v>
      </c>
      <c r="S209" s="95" t="str">
        <f>IF(VLOOKUP($A209,'FE - Flux 2 - CII'!$A209:$R649,17,FALSE)=0,"",VLOOKUP($A209,'FE - Flux 2 - CII'!$A209:$R649,18,FALSE))</f>
        <v/>
      </c>
    </row>
    <row r="210" spans="1:19" ht="28">
      <c r="A210" s="109" t="s">
        <v>934</v>
      </c>
      <c r="B210" s="238" t="str">
        <f>VLOOKUP(A210,'FE - Flux 2 - UBL'!A210:D890,4,FALSE)</f>
        <v> 0..1</v>
      </c>
      <c r="C210" s="26"/>
      <c r="D210" s="34"/>
      <c r="E210" s="113" t="s">
        <v>935</v>
      </c>
      <c r="F210" s="207"/>
      <c r="G210" s="320" t="s">
        <v>1976</v>
      </c>
      <c r="H210" s="321"/>
      <c r="I210" s="93" t="str">
        <f>IF(VLOOKUP($A210,'FE - Flux 2 - UBL'!$A210:$R1085,11,FALSE)=0,"",VLOOKUP($A210,'FE - Flux 2 - UBL'!$A210:$R1085,11,FALSE))</f>
        <v> TEXT</v>
      </c>
      <c r="J210" s="93">
        <f>IF(VLOOKUP($A210,'FE - Flux 2 - UBL'!$A210:$R1085,12,FALSE)=0,"",VLOOKUP($A210,'FE - Flux 2 - UBL'!$A210:$R1085,12,FALSE))</f>
        <v>10</v>
      </c>
      <c r="K210" s="91" t="str">
        <f>IF(VLOOKUP($A210,'FE - Flux 2 - UBL'!$A210:$R1085,13,FALSE)=0,"",VLOOKUP($A210,'FE - Flux 2 - UBL'!$A210:$R1085,13,FALSE))</f>
        <v/>
      </c>
      <c r="L210" s="159" t="str">
        <f>IF(VLOOKUP($A210,'FE - Flux 2 - UBL'!$A210:$R1085,14,FALSE)=0,"",VLOOKUP($A210,'FE - Flux 2 - UBL'!$A210:$R1085,14,FALSE))</f>
        <v/>
      </c>
      <c r="M210" s="95" t="str">
        <f>IF(VLOOKUP($A210,'FE - Flux 2 - UBL'!$A210:$R1085,15,FALSE)=0,"",VLOOKUP($A210,'FE - Flux 2 - UBL'!$A210:$R1085,15,FALSE))</f>
        <v>Identifier for an addressable group of properties, consistent with the applicable postal service.</v>
      </c>
      <c r="N210" s="95" t="str">
        <f>IF(VLOOKUP($A210,'FE - Flux 2 - UBL'!$A210:$R1085,16,FALSE)=0,"",VLOOKUP($A210,'FE - Flux 2 - UBL'!$A210:$R1085,16,FALSE))</f>
        <v> Example: postal code or postal delivery number.</v>
      </c>
      <c r="O210" s="91" t="str">
        <f>IF(VLOOKUP($A210,'FE - Flux 2 - UBL'!$A210:$R1085,17,FALSE)=0,"",VLOOKUP($A210,'FE - Flux 2 - UBL'!$A210:$R1085,17,FALSE))</f>
        <v/>
      </c>
      <c r="P210" s="91" t="str">
        <f>IF(VLOOKUP($A210,'FE - Flux 2 - UBL'!$A210:$R1085,18,FALSE)=0,"",VLOOKUP($A210,'FE - Flux 2 - UBL'!$A210:$R1085,18,FALSE))</f>
        <v/>
      </c>
      <c r="Q210" s="91" t="str">
        <f>IF(VLOOKUP($A210,'FE - Flux 2 - UBL'!$A210:$S1085,19,FALSE)=0,"",VLOOKUP($A210,'FE - Flux 2 - UBL'!$A210:$S1085,19,FALSE))</f>
        <v/>
      </c>
      <c r="R210" s="91" t="s">
        <v>2174</v>
      </c>
      <c r="S210" s="95" t="str">
        <f>IF(VLOOKUP($A210,'FE - Flux 2 - CII'!$A210:$R650,17,FALSE)=0,"",VLOOKUP($A210,'FE - Flux 2 - CII'!$A210:$R650,18,FALSE))</f>
        <v/>
      </c>
    </row>
    <row r="211" spans="1:19" ht="28">
      <c r="A211" s="109" t="s">
        <v>937</v>
      </c>
      <c r="B211" s="238" t="str">
        <f>VLOOKUP(A211,'FE - Flux 2 - UBL'!A211:D891,4,FALSE)</f>
        <v> 0..1</v>
      </c>
      <c r="C211" s="26"/>
      <c r="D211" s="34"/>
      <c r="E211" s="100" t="s">
        <v>938</v>
      </c>
      <c r="F211" s="207"/>
      <c r="G211" s="320" t="s">
        <v>1977</v>
      </c>
      <c r="H211" s="321"/>
      <c r="I211" s="93" t="str">
        <f>IF(VLOOKUP($A211,'FE - Flux 2 - UBL'!$A211:$R1086,11,FALSE)=0,"",VLOOKUP($A211,'FE - Flux 2 - UBL'!$A211:$R1086,11,FALSE))</f>
        <v> TEXT</v>
      </c>
      <c r="J211" s="93">
        <f>IF(VLOOKUP($A211,'FE - Flux 2 - UBL'!$A211:$R1086,12,FALSE)=0,"",VLOOKUP($A211,'FE - Flux 2 - UBL'!$A211:$R1086,12,FALSE))</f>
        <v>255</v>
      </c>
      <c r="K211" s="91" t="str">
        <f>IF(VLOOKUP($A211,'FE - Flux 2 - UBL'!$A211:$R1086,13,FALSE)=0,"",VLOOKUP($A211,'FE - Flux 2 - UBL'!$A211:$R1086,13,FALSE))</f>
        <v/>
      </c>
      <c r="L211" s="159" t="str">
        <f>IF(VLOOKUP($A211,'FE - Flux 2 - UBL'!$A211:$R1086,14,FALSE)=0,"",VLOOKUP($A211,'FE - Flux 2 - UBL'!$A211:$R1086,14,FALSE))</f>
        <v/>
      </c>
      <c r="M211" s="95" t="str">
        <f>IF(VLOOKUP($A211,'FE - Flux 2 - UBL'!$A211:$R1086,15,FALSE)=0,"",VLOOKUP($A211,'FE - Flux 2 - UBL'!$A211:$R1086,15,FALSE))</f>
        <v> Subdivision of a country.</v>
      </c>
      <c r="N211" s="95" t="str">
        <f>IF(VLOOKUP($A211,'FE - Flux 2 - UBL'!$A211:$R1086,16,FALSE)=0,"",VLOOKUP($A211,'FE - Flux 2 - UBL'!$A211:$R1086,16,FALSE))</f>
        <v> Example: region, county, state, province, etc.</v>
      </c>
      <c r="O211" s="91" t="str">
        <f>IF(VLOOKUP($A211,'FE - Flux 2 - UBL'!$A211:$R1086,17,FALSE)=0,"",VLOOKUP($A211,'FE - Flux 2 - UBL'!$A211:$R1086,17,FALSE))</f>
        <v/>
      </c>
      <c r="P211" s="91" t="str">
        <f>IF(VLOOKUP($A211,'FE - Flux 2 - UBL'!$A211:$R1086,18,FALSE)=0,"",VLOOKUP($A211,'FE - Flux 2 - UBL'!$A211:$R1086,18,FALSE))</f>
        <v/>
      </c>
      <c r="Q211" s="91" t="str">
        <f>IF(VLOOKUP($A211,'FE - Flux 2 - UBL'!$A211:$S1086,19,FALSE)=0,"",VLOOKUP($A211,'FE - Flux 2 - UBL'!$A211:$S1086,19,FALSE))</f>
        <v/>
      </c>
      <c r="R211" s="91" t="s">
        <v>2174</v>
      </c>
      <c r="S211" s="95" t="str">
        <f>IF(VLOOKUP($A211,'FE - Flux 2 - CII'!$A211:$R651,17,FALSE)=0,"",VLOOKUP($A211,'FE - Flux 2 - CII'!$A211:$R651,18,FALSE))</f>
        <v/>
      </c>
    </row>
    <row r="212" spans="1:19" ht="56">
      <c r="A212" s="109" t="s">
        <v>940</v>
      </c>
      <c r="B212" s="238" t="str">
        <f>VLOOKUP(A212,'FE - Flux 2 - UBL'!A212:D892,4,FALSE)</f>
        <v> 1..1</v>
      </c>
      <c r="C212" s="26"/>
      <c r="D212" s="37"/>
      <c r="E212" s="113" t="s">
        <v>941</v>
      </c>
      <c r="F212" s="207"/>
      <c r="G212" s="320" t="s">
        <v>1978</v>
      </c>
      <c r="H212" s="321"/>
      <c r="I212" s="93" t="str">
        <f>IF(VLOOKUP($A212,'FE - Flux 2 - UBL'!$A212:$R1087,11,FALSE)=0,"",VLOOKUP($A212,'FE - Flux 2 - UBL'!$A212:$R1087,11,FALSE))</f>
        <v> CODED</v>
      </c>
      <c r="J212" s="93">
        <f>IF(VLOOKUP($A212,'FE - Flux 2 - UBL'!$A212:$R1087,12,FALSE)=0,"",VLOOKUP($A212,'FE - Flux 2 - UBL'!$A212:$R1087,12,FALSE))</f>
        <v>2</v>
      </c>
      <c r="K212" s="91" t="str">
        <f>IF(VLOOKUP($A212,'FE - Flux 2 - UBL'!$A212:$R1087,13,FALSE)=0,"",VLOOKUP($A212,'FE - Flux 2 - UBL'!$A212:$R1087,13,FALSE))</f>
        <v> ISO 3166</v>
      </c>
      <c r="L212" s="159" t="str">
        <f>IF(VLOOKUP($A212,'FE - Flux 2 - UBL'!$A212:$R1087,14,FALSE)=0,"",VLOOKUP($A212,'FE - Flux 2 - UBL'!$A212:$R1087,14,FALSE))</f>
        <v/>
      </c>
      <c r="M212" s="95" t="str">
        <f>IF(VLOOKUP($A212,'FE - Flux 2 - UBL'!$A212:$R1087,15,FALSE)=0,"",VLOOKUP($A212,'FE - Flux 2 - UBL'!$A212:$R1087,15,FALSE))</f>
        <v> Country identification code.</v>
      </c>
      <c r="N212" s="95" t="str">
        <f>IF(VLOOKUP($A212,'FE - Flux 2 - UBL'!$A212:$R1087,16,FALSE)=0,"",VLOOKUP($A212,'FE - Flux 2 - UBL'!$A212:$R1087,16,FALSE))</f>
        <v> Valid country lists are registered with the Maintenance Agency for ISO 3166-1 “Codes for the representation of country names and their subdivisions”. It is recommended to use alpha-2 representation.</v>
      </c>
      <c r="O212" s="91" t="str">
        <f>IF(VLOOKUP($A212,'FE - Flux 2 - UBL'!$A212:$R1087,17,FALSE)=0,"",VLOOKUP($A212,'FE - Flux 2 - UBL'!$A212:$R1087,17,FALSE))</f>
        <v> G2.01</v>
      </c>
      <c r="P212" s="91" t="str">
        <f>IF(VLOOKUP($A212,'FE - Flux 2 - UBL'!$A212:$R1087,18,FALSE)=0,"",VLOOKUP($A212,'FE - Flux 2 - UBL'!$A212:$R1087,18,FALSE))</f>
        <v/>
      </c>
      <c r="Q212" s="91" t="str">
        <f>IF(VLOOKUP($A212,'FE - Flux 2 - UBL'!$A212:$S1087,19,FALSE)=0,"",VLOOKUP($A212,'FE - Flux 2 - UBL'!$A212:$S1087,19,FALSE))</f>
        <v/>
      </c>
      <c r="R212" s="91" t="s">
        <v>2174</v>
      </c>
      <c r="S212" s="95" t="str">
        <f>IF(VLOOKUP($A212,'FE - Flux 2 - CII'!$A212:$R652,17,FALSE)=0,"",VLOOKUP($A212,'FE - Flux 2 - CII'!$A212:$R652,18,FALSE))</f>
        <v/>
      </c>
    </row>
    <row r="213" spans="1:19" ht="28">
      <c r="A213" s="97" t="s">
        <v>943</v>
      </c>
      <c r="B213" s="238" t="str">
        <f>VLOOKUP(A213,'FE - Flux 2 - UBL'!A213:D893,4,FALSE)</f>
        <v> 0..1</v>
      </c>
      <c r="C213" s="26"/>
      <c r="D213" s="141" t="s">
        <v>944</v>
      </c>
      <c r="E213" s="217"/>
      <c r="F213" s="217"/>
      <c r="G213" s="320" t="s">
        <v>1979</v>
      </c>
      <c r="H213" s="321"/>
      <c r="I213" s="93" t="str">
        <f>IF(VLOOKUP($A213,'FE - Flux 2 - UBL'!$A213:$R1088,11,FALSE)=0,"",VLOOKUP($A213,'FE - Flux 2 - UBL'!$A213:$R1088,11,FALSE))</f>
        <v/>
      </c>
      <c r="J213" s="93" t="str">
        <f>IF(VLOOKUP($A213,'FE - Flux 2 - UBL'!$A213:$R1088,12,FALSE)=0,"",VLOOKUP($A213,'FE - Flux 2 - UBL'!$A213:$R1088,12,FALSE))</f>
        <v/>
      </c>
      <c r="K213" s="91" t="str">
        <f>IF(VLOOKUP($A213,'FE - Flux 2 - UBL'!$A213:$R1088,13,FALSE)=0,"",VLOOKUP($A213,'FE - Flux 2 - UBL'!$A213:$R1088,13,FALSE))</f>
        <v/>
      </c>
      <c r="L213" s="159" t="str">
        <f>IF(VLOOKUP($A213,'FE - Flux 2 - UBL'!$A213:$R1088,14,FALSE)=0,"",VLOOKUP($A213,'FE - Flux 2 - UBL'!$A213:$R1088,14,FALSE))</f>
        <v/>
      </c>
      <c r="M213" s="95" t="str">
        <f>IF(VLOOKUP($A213,'FE - Flux 2 - UBL'!$A213:$R1088,15,FALSE)=0,"",VLOOKUP($A213,'FE - Flux 2 - UBL'!$A213:$R1088,15,FALSE))</f>
        <v/>
      </c>
      <c r="N213" s="95" t="str">
        <f>IF(VLOOKUP($A213,'FE - Flux 2 - UBL'!$A213:$R1088,16,FALSE)=0,"",VLOOKUP($A213,'FE - Flux 2 - UBL'!$A213:$R1088,16,FALSE))</f>
        <v/>
      </c>
      <c r="O213" s="91" t="str">
        <f>IF(VLOOKUP($A213,'FE - Flux 2 - UBL'!$A213:$R1088,17,FALSE)=0,"",VLOOKUP($A213,'FE - Flux 2 - UBL'!$A213:$R1088,17,FALSE))</f>
        <v/>
      </c>
      <c r="P213" s="91" t="str">
        <f>IF(VLOOKUP($A213,'FE - Flux 2 - UBL'!$A213:$R1088,18,FALSE)=0,"",VLOOKUP($A213,'FE - Flux 2 - UBL'!$A213:$R1088,18,FALSE))</f>
        <v/>
      </c>
      <c r="Q213" s="91" t="str">
        <f>IF(VLOOKUP($A213,'FE - Flux 2 - UBL'!$A213:$S1088,19,FALSE)=0,"",VLOOKUP($A213,'FE - Flux 2 - UBL'!$A213:$S1088,19,FALSE))</f>
        <v/>
      </c>
      <c r="R213" s="91" t="s">
        <v>2174</v>
      </c>
      <c r="S213" s="95" t="str">
        <f>IF(VLOOKUP($A213,'FE - Flux 2 - CII'!$A213:$R653,17,FALSE)=0,"",VLOOKUP($A213,'FE - Flux 2 - CII'!$A213:$R653,18,FALSE))</f>
        <v/>
      </c>
    </row>
    <row r="214" spans="1:19" ht="28">
      <c r="A214" s="109" t="s">
        <v>946</v>
      </c>
      <c r="B214" s="238" t="str">
        <f>VLOOKUP(A214,'FE - Flux 2 - UBL'!A214:D894,4,FALSE)</f>
        <v> 0..1</v>
      </c>
      <c r="C214" s="26"/>
      <c r="D214" s="34"/>
      <c r="E214" s="113" t="s">
        <v>947</v>
      </c>
      <c r="F214" s="207"/>
      <c r="G214" s="320" t="s">
        <v>2191</v>
      </c>
      <c r="H214" s="321"/>
      <c r="I214" s="93" t="str">
        <f>IF(VLOOKUP($A214,'FE - Flux 2 - UBL'!$A214:$R1089,11,FALSE)=0,"",VLOOKUP($A214,'FE - Flux 2 - UBL'!$A214:$R1089,11,FALSE))</f>
        <v> TEXT</v>
      </c>
      <c r="J214" s="93">
        <f>IF(VLOOKUP($A214,'FE - Flux 2 - UBL'!$A214:$R1089,12,FALSE)=0,"",VLOOKUP($A214,'FE - Flux 2 - UBL'!$A214:$R1089,12,FALSE))</f>
        <v>100</v>
      </c>
      <c r="K214" s="91" t="str">
        <f>IF(VLOOKUP($A214,'FE - Flux 2 - UBL'!$A214:$R1089,13,FALSE)=0,"",VLOOKUP($A214,'FE - Flux 2 - UBL'!$A214:$R1089,13,FALSE))</f>
        <v/>
      </c>
      <c r="L214" s="159" t="str">
        <f>IF(VLOOKUP($A214,'FE - Flux 2 - UBL'!$A214:$R1089,14,FALSE)=0,"",VLOOKUP($A214,'FE - Flux 2 - UBL'!$A214:$R1089,14,FALSE))</f>
        <v/>
      </c>
      <c r="M214" s="95" t="str">
        <f>IF(VLOOKUP($A214,'FE - Flux 2 - UBL'!$A214:$R1089,15,FALSE)=0,"",VLOOKUP($A214,'FE - Flux 2 - UBL'!$A214:$R1089,15,FALSE))</f>
        <v> Point of contact corresponding to a legal entity or legal entity.</v>
      </c>
      <c r="N214" s="95" t="str">
        <f>IF(VLOOKUP($A214,'FE - Flux 2 - UBL'!$A214:$R1089,16,FALSE)=0,"",VLOOKUP($A214,'FE - Flux 2 - UBL'!$A214:$R1089,16,FALSE))</f>
        <v>Example: name of a person, or identification of a contact, department or office</v>
      </c>
      <c r="O214" s="91" t="str">
        <f>IF(VLOOKUP($A214,'FE - Flux 2 - UBL'!$A214:$R1089,17,FALSE)=0,"",VLOOKUP($A214,'FE - Flux 2 - UBL'!$A214:$R1089,17,FALSE))</f>
        <v/>
      </c>
      <c r="P214" s="91" t="str">
        <f>IF(VLOOKUP($A214,'FE - Flux 2 - UBL'!$A214:$R1089,18,FALSE)=0,"",VLOOKUP($A214,'FE - Flux 2 - UBL'!$A214:$R1089,18,FALSE))</f>
        <v/>
      </c>
      <c r="Q214" s="91" t="str">
        <f>IF(VLOOKUP($A214,'FE - Flux 2 - UBL'!$A214:$S1089,19,FALSE)=0,"",VLOOKUP($A214,'FE - Flux 2 - UBL'!$A214:$S1089,19,FALSE))</f>
        <v/>
      </c>
      <c r="R214" s="91" t="s">
        <v>2174</v>
      </c>
      <c r="S214" s="95" t="str">
        <f>IF(VLOOKUP($A214,'FE - Flux 2 - CII'!$A214:$R654,17,FALSE)=0,"",VLOOKUP($A214,'FE - Flux 2 - CII'!$A214:$R654,18,FALSE))</f>
        <v/>
      </c>
    </row>
    <row r="215" spans="1:19" ht="28" customHeight="1">
      <c r="A215" s="109" t="s">
        <v>949</v>
      </c>
      <c r="B215" s="238" t="str">
        <f>VLOOKUP(A215,'FE - Flux 2 - UBL'!A215:D895,4,FALSE)</f>
        <v> 0..1</v>
      </c>
      <c r="C215" s="26"/>
      <c r="D215" s="35"/>
      <c r="E215" s="113" t="s">
        <v>950</v>
      </c>
      <c r="F215" s="245"/>
      <c r="G215" s="320" t="s">
        <v>1981</v>
      </c>
      <c r="H215" s="321"/>
      <c r="I215" s="93" t="str">
        <f>IF(VLOOKUP($A215,'FE - Flux 2 - UBL'!$A215:$R1090,11,FALSE)=0,"",VLOOKUP($A215,'FE - Flux 2 - UBL'!$A215:$R1090,11,FALSE))</f>
        <v> TEXT</v>
      </c>
      <c r="J215" s="93">
        <f>IF(VLOOKUP($A215,'FE - Flux 2 - UBL'!$A215:$R1090,12,FALSE)=0,"",VLOOKUP($A215,'FE - Flux 2 - UBL'!$A215:$R1090,12,FALSE))</f>
        <v>15</v>
      </c>
      <c r="K215" s="91" t="str">
        <f>IF(VLOOKUP($A215,'FE - Flux 2 - UBL'!$A215:$R1090,13,FALSE)=0,"",VLOOKUP($A215,'FE - Flux 2 - UBL'!$A215:$R1090,13,FALSE))</f>
        <v/>
      </c>
      <c r="L215" s="159" t="str">
        <f>IF(VLOOKUP($A215,'FE - Flux 2 - UBL'!$A215:$R1090,14,FALSE)=0,"",VLOOKUP($A215,'FE - Flux 2 - UBL'!$A215:$R1090,14,FALSE))</f>
        <v/>
      </c>
      <c r="M215" s="95" t="str">
        <f>IF(VLOOKUP($A215,'FE - Flux 2 - UBL'!$A215:$R1090,15,FALSE)=0,"",VLOOKUP($A215,'FE - Flux 2 - UBL'!$A215:$R1090,15,FALSE))</f>
        <v> Contact point telephone number.</v>
      </c>
      <c r="N215" s="95" t="str">
        <f>IF(VLOOKUP($A215,'FE - Flux 2 - UBL'!$A215:$R1090,16,FALSE)=0,"",VLOOKUP($A215,'FE - Flux 2 - UBL'!$A215:$R1090,16,FALSE))</f>
        <v/>
      </c>
      <c r="O215" s="91" t="str">
        <f>IF(VLOOKUP($A215,'FE - Flux 2 - UBL'!$A215:$R1090,17,FALSE)=0,"",VLOOKUP($A215,'FE - Flux 2 - UBL'!$A215:$R1090,17,FALSE))</f>
        <v/>
      </c>
      <c r="P215" s="91" t="str">
        <f>IF(VLOOKUP($A215,'FE - Flux 2 - UBL'!$A215:$R1090,18,FALSE)=0,"",VLOOKUP($A215,'FE - Flux 2 - UBL'!$A215:$R1090,18,FALSE))</f>
        <v/>
      </c>
      <c r="Q215" s="91" t="str">
        <f>IF(VLOOKUP($A215,'FE - Flux 2 - UBL'!$A215:$S1090,19,FALSE)=0,"",VLOOKUP($A215,'FE - Flux 2 - UBL'!$A215:$S1090,19,FALSE))</f>
        <v/>
      </c>
      <c r="R215" s="91" t="s">
        <v>2174</v>
      </c>
      <c r="S215" s="95" t="str">
        <f>IF(VLOOKUP($A215,'FE - Flux 2 - CII'!$A215:$R655,17,FALSE)=0,"",VLOOKUP($A215,'FE - Flux 2 - CII'!$A215:$R655,18,FALSE))</f>
        <v/>
      </c>
    </row>
    <row r="216" spans="1:19" ht="28" customHeight="1">
      <c r="A216" s="109" t="s">
        <v>952</v>
      </c>
      <c r="B216" s="238" t="str">
        <f>VLOOKUP(A216,'FE - Flux 2 - UBL'!A216:D896,4,FALSE)</f>
        <v> 0..1</v>
      </c>
      <c r="C216" s="28"/>
      <c r="D216" s="34"/>
      <c r="E216" s="113" t="s">
        <v>953</v>
      </c>
      <c r="F216" s="245"/>
      <c r="G216" s="320" t="s">
        <v>1982</v>
      </c>
      <c r="H216" s="321"/>
      <c r="I216" s="93" t="str">
        <f>IF(VLOOKUP($A216,'FE - Flux 2 - UBL'!$A216:$R1091,11,FALSE)=0,"",VLOOKUP($A216,'FE - Flux 2 - UBL'!$A216:$R1091,11,FALSE))</f>
        <v> TEXT</v>
      </c>
      <c r="J216" s="93">
        <f>IF(VLOOKUP($A216,'FE - Flux 2 - UBL'!$A216:$R1091,12,FALSE)=0,"",VLOOKUP($A216,'FE - Flux 2 - UBL'!$A216:$R1091,12,FALSE))</f>
        <v>50</v>
      </c>
      <c r="K216" s="91" t="str">
        <f>IF(VLOOKUP($A216,'FE - Flux 2 - UBL'!$A216:$R1091,13,FALSE)=0,"",VLOOKUP($A216,'FE - Flux 2 - UBL'!$A216:$R1091,13,FALSE))</f>
        <v/>
      </c>
      <c r="L216" s="159" t="str">
        <f>IF(VLOOKUP($A216,'FE - Flux 2 - UBL'!$A216:$R1091,14,FALSE)=0,"",VLOOKUP($A216,'FE - Flux 2 - UBL'!$A216:$R1091,14,FALSE))</f>
        <v/>
      </c>
      <c r="M216" s="95" t="str">
        <f>IF(VLOOKUP($A216,'FE - Flux 2 - UBL'!$A216:$R1091,15,FALSE)=0,"",VLOOKUP($A216,'FE - Flux 2 - UBL'!$A216:$R1091,15,FALSE))</f>
        <v> Contact point email address.</v>
      </c>
      <c r="N216" s="95" t="str">
        <f>IF(VLOOKUP($A216,'FE - Flux 2 - UBL'!$A216:$R1091,16,FALSE)=0,"",VLOOKUP($A216,'FE - Flux 2 - UBL'!$A216:$R1091,16,FALSE))</f>
        <v/>
      </c>
      <c r="O216" s="91" t="str">
        <f>IF(VLOOKUP($A216,'FE - Flux 2 - UBL'!$A216:$R1091,17,FALSE)=0,"",VLOOKUP($A216,'FE - Flux 2 - UBL'!$A216:$R1091,17,FALSE))</f>
        <v/>
      </c>
      <c r="P216" s="91" t="str">
        <f>IF(VLOOKUP($A216,'FE - Flux 2 - UBL'!$A216:$R1091,18,FALSE)=0,"",VLOOKUP($A216,'FE - Flux 2 - UBL'!$A216:$R1091,18,FALSE))</f>
        <v/>
      </c>
      <c r="Q216" s="91" t="str">
        <f>IF(VLOOKUP($A216,'FE - Flux 2 - UBL'!$A216:$S1091,19,FALSE)=0,"",VLOOKUP($A216,'FE - Flux 2 - UBL'!$A216:$S1091,19,FALSE))</f>
        <v/>
      </c>
      <c r="R216" s="91" t="s">
        <v>2174</v>
      </c>
      <c r="S216" s="95" t="str">
        <f>IF(VLOOKUP($A216,'FE - Flux 2 - CII'!$A216:$R656,17,FALSE)=0,"",VLOOKUP($A216,'FE - Flux 2 - CII'!$A216:$R656,18,FALSE))</f>
        <v/>
      </c>
    </row>
    <row r="217" spans="1:19" ht="28">
      <c r="A217" s="89" t="s">
        <v>955</v>
      </c>
      <c r="B217" s="238" t="str">
        <f>VLOOKUP(A217,'FE - Flux 2 - UBL'!A217:D897,4,FALSE)</f>
        <v> 0..1</v>
      </c>
      <c r="C217" s="219" t="s">
        <v>956</v>
      </c>
      <c r="D217" s="219"/>
      <c r="E217" s="96"/>
      <c r="F217" s="23"/>
      <c r="G217" s="291" t="s">
        <v>1983</v>
      </c>
      <c r="H217" s="292"/>
      <c r="I217" s="93" t="str">
        <f>IF(VLOOKUP($A217,'FE - Flux 2 - UBL'!$A217:$R1092,11,FALSE)=0,"",VLOOKUP($A217,'FE - Flux 2 - UBL'!$A217:$R1092,11,FALSE))</f>
        <v/>
      </c>
      <c r="J217" s="93" t="str">
        <f>IF(VLOOKUP($A217,'FE - Flux 2 - UBL'!$A217:$R1092,12,FALSE)=0,"",VLOOKUP($A217,'FE - Flux 2 - UBL'!$A217:$R1092,12,FALSE))</f>
        <v/>
      </c>
      <c r="K217" s="91" t="str">
        <f>IF(VLOOKUP($A217,'FE - Flux 2 - UBL'!$A217:$R1092,13,FALSE)=0,"",VLOOKUP($A217,'FE - Flux 2 - UBL'!$A217:$R1092,13,FALSE))</f>
        <v/>
      </c>
      <c r="L217" s="159" t="str">
        <f>IF(VLOOKUP($A217,'FE - Flux 2 - UBL'!$A217:$R1092,14,FALSE)=0,"",VLOOKUP($A217,'FE - Flux 2 - UBL'!$A217:$R1092,14,FALSE))</f>
        <v/>
      </c>
      <c r="M217" s="95" t="str">
        <f>IF(VLOOKUP($A217,'FE - Flux 2 - UBL'!$A217:$R1092,15,FALSE)=0,"",VLOOKUP($A217,'FE - Flux 2 - UBL'!$A217:$R1092,15,FALSE))</f>
        <v> Full name of the Billing THIRD PARTY</v>
      </c>
      <c r="N217" s="95" t="str">
        <f>IF(VLOOKUP($A217,'FE - Flux 2 - UBL'!$A217:$R1092,16,FALSE)=0,"",VLOOKUP($A217,'FE - Flux 2 - UBL'!$A217:$R1092,16,FALSE))</f>
        <v/>
      </c>
      <c r="O217" s="91" t="str">
        <f>IF(VLOOKUP($A217,'FE - Flux 2 - UBL'!$A217:$R1092,17,FALSE)=0,"",VLOOKUP($A217,'FE - Flux 2 - UBL'!$A217:$R1092,17,FALSE))</f>
        <v/>
      </c>
      <c r="P217" s="91" t="str">
        <f>IF(VLOOKUP($A217,'FE - Flux 2 - UBL'!$A217:$R1092,18,FALSE)=0,"",VLOOKUP($A217,'FE - Flux 2 - UBL'!$A217:$R1092,18,FALSE))</f>
        <v/>
      </c>
      <c r="Q217" s="91" t="str">
        <f>IF(VLOOKUP($A217,'FE - Flux 2 - UBL'!$A217:$S1092,19,FALSE)=0,"",VLOOKUP($A217,'FE - Flux 2 - UBL'!$A217:$S1092,19,FALSE))</f>
        <v/>
      </c>
      <c r="R217" s="91" t="s">
        <v>2174</v>
      </c>
      <c r="S217" s="95" t="str">
        <f>IF(VLOOKUP($A217,'FE - Flux 2 - CII'!$A217:$R657,17,FALSE)=0,"",VLOOKUP($A217,'FE - Flux 2 - CII'!$A217:$R657,18,FALSE))</f>
        <v/>
      </c>
    </row>
    <row r="218" spans="1:19" ht="28">
      <c r="A218" s="97" t="s">
        <v>959</v>
      </c>
      <c r="B218" s="238" t="str">
        <f>VLOOKUP(A218,'FE - Flux 2 - UBL'!A218:D898,4,FALSE)</f>
        <v> 1..1</v>
      </c>
      <c r="C218" s="43"/>
      <c r="D218" s="303" t="s">
        <v>960</v>
      </c>
      <c r="E218" s="302"/>
      <c r="F218" s="302"/>
      <c r="G218" s="291" t="s">
        <v>1984</v>
      </c>
      <c r="H218" s="292"/>
      <c r="I218" s="93" t="str">
        <f>IF(VLOOKUP($A218,'FE - Flux 2 - UBL'!$A218:$R1093,11,FALSE)=0,"",VLOOKUP($A218,'FE - Flux 2 - UBL'!$A218:$R1093,11,FALSE))</f>
        <v> TEXT</v>
      </c>
      <c r="J218" s="93">
        <f>IF(VLOOKUP($A218,'FE - Flux 2 - UBL'!$A218:$R1093,12,FALSE)=0,"",VLOOKUP($A218,'FE - Flux 2 - UBL'!$A218:$R1093,12,FALSE))</f>
        <v>99</v>
      </c>
      <c r="K218" s="91" t="str">
        <f>IF(VLOOKUP($A218,'FE - Flux 2 - UBL'!$A218:$R1093,13,FALSE)=0,"",VLOOKUP($A218,'FE - Flux 2 - UBL'!$A218:$R1093,13,FALSE))</f>
        <v/>
      </c>
      <c r="L218" s="159" t="str">
        <f>IF(VLOOKUP($A218,'FE - Flux 2 - UBL'!$A218:$R1093,14,FALSE)=0,"",VLOOKUP($A218,'FE - Flux 2 - UBL'!$A218:$R1093,14,FALSE))</f>
        <v/>
      </c>
      <c r="M218" s="95" t="str">
        <f>IF(VLOOKUP($A218,'FE - Flux 2 - UBL'!$A218:$R1093,15,FALSE)=0,"",VLOOKUP($A218,'FE - Flux 2 - UBL'!$A218:$R1093,15,FALSE))</f>
        <v/>
      </c>
      <c r="N218" s="95" t="str">
        <f>IF(VLOOKUP($A218,'FE - Flux 2 - UBL'!$A218:$R1093,16,FALSE)=0,"",VLOOKUP($A218,'FE - Flux 2 - UBL'!$A218:$R1093,16,FALSE))</f>
        <v xml:space="preserve"/>
      </c>
      <c r="O218" s="91" t="str">
        <f>IF(VLOOKUP($A218,'FE - Flux 2 - UBL'!$A218:$R1093,17,FALSE)=0,"",VLOOKUP($A218,'FE - Flux 2 - UBL'!$A218:$R1093,17,FALSE))</f>
        <v/>
      </c>
      <c r="P218" s="91" t="str">
        <f>IF(VLOOKUP($A218,'FE - Flux 2 - UBL'!$A218:$R1093,18,FALSE)=0,"",VLOOKUP($A218,'FE - Flux 2 - UBL'!$A218:$R1093,18,FALSE))</f>
        <v/>
      </c>
      <c r="Q218" s="91" t="str">
        <f>IF(VLOOKUP($A218,'FE - Flux 2 - UBL'!$A218:$S1093,19,FALSE)=0,"",VLOOKUP($A218,'FE - Flux 2 - UBL'!$A218:$S1093,19,FALSE))</f>
        <v/>
      </c>
      <c r="R218" s="91" t="s">
        <v>2174</v>
      </c>
      <c r="S218" s="95" t="str">
        <f>IF(VLOOKUP($A218,'FE - Flux 2 - CII'!$A218:$R658,17,FALSE)=0,"",VLOOKUP($A218,'FE - Flux 2 - CII'!$A218:$R658,18,FALSE))</f>
        <v/>
      </c>
    </row>
    <row r="219" spans="1:19" ht="28">
      <c r="A219" s="97" t="s">
        <v>962</v>
      </c>
      <c r="B219" s="238" t="str">
        <f>VLOOKUP(A219,'FE - Flux 2 - UBL'!A219:D899,4,FALSE)</f>
        <v> 0..1</v>
      </c>
      <c r="C219" s="43"/>
      <c r="D219" s="303" t="s">
        <v>963</v>
      </c>
      <c r="E219" s="302"/>
      <c r="F219" s="302"/>
      <c r="G219" s="291" t="s">
        <v>1985</v>
      </c>
      <c r="H219" s="292"/>
      <c r="I219" s="93" t="str">
        <f>IF(VLOOKUP($A219,'FE - Flux 2 - UBL'!$A219:$R1094,11,FALSE)=0,"",VLOOKUP($A219,'FE - Flux 2 - UBL'!$A219:$R1094,11,FALSE))</f>
        <v> CODED</v>
      </c>
      <c r="J219" s="93">
        <f>IF(VLOOKUP($A219,'FE - Flux 2 - UBL'!$A219:$R1094,12,FALSE)=0,"",VLOOKUP($A219,'FE - Flux 2 - UBL'!$A219:$R1094,12,FALSE))</f>
        <v>3</v>
      </c>
      <c r="K219" s="91" t="str">
        <f>IF(VLOOKUP($A219,'FE - Flux 2 - UBL'!$A219:$R1094,13,FALSE)=0,"",VLOOKUP($A219,'FE - Flux 2 - UBL'!$A219:$R1094,13,FALSE))</f>
        <v> UNCL 3035</v>
      </c>
      <c r="L219" s="159" t="str">
        <f>IF(VLOOKUP($A219,'FE - Flux 2 - UBL'!$A219:$R1094,14,FALSE)=0,"",VLOOKUP($A219,'FE - Flux 2 - UBL'!$A219:$R1094,14,FALSE))</f>
        <v> Value = II</v>
      </c>
      <c r="M219" s="95" t="str">
        <f>IF(VLOOKUP($A219,'FE - Flux 2 - UBL'!$A219:$R1094,15,FALSE)=0,"",VLOOKUP($A219,'FE - Flux 2 - UBL'!$A219:$R1094,15,FALSE))</f>
        <v/>
      </c>
      <c r="N219" s="95" t="str">
        <f>IF(VLOOKUP($A219,'FE - Flux 2 - UBL'!$A219:$R1094,16,FALSE)=0,"",VLOOKUP($A219,'FE - Flux 2 - UBL'!$A219:$R1094,16,FALSE))</f>
        <v> To be chosen from the UNCL 3035 list</v>
      </c>
      <c r="O219" s="91" t="str">
        <f>IF(VLOOKUP($A219,'FE - Flux 2 - UBL'!$A219:$R1094,17,FALSE)=0,"",VLOOKUP($A219,'FE - Flux 2 - UBL'!$A219:$R1094,17,FALSE))</f>
        <v/>
      </c>
      <c r="P219" s="91" t="str">
        <f>IF(VLOOKUP($A219,'FE - Flux 2 - UBL'!$A219:$R1094,18,FALSE)=0,"",VLOOKUP($A219,'FE - Flux 2 - UBL'!$A219:$R1094,18,FALSE))</f>
        <v/>
      </c>
      <c r="Q219" s="91" t="str">
        <f>IF(VLOOKUP($A219,'FE - Flux 2 - UBL'!$A219:$S1094,19,FALSE)=0,"",VLOOKUP($A219,'FE - Flux 2 - UBL'!$A219:$S1094,19,FALSE))</f>
        <v/>
      </c>
      <c r="R219" s="91" t="s">
        <v>2174</v>
      </c>
      <c r="S219" s="95" t="str">
        <f>IF(VLOOKUP($A219,'FE - Flux 2 - CII'!$A219:$R659,17,FALSE)=0,"",VLOOKUP($A219,'FE - Flux 2 - CII'!$A219:$R659,18,FALSE))</f>
        <v/>
      </c>
    </row>
    <row r="220" spans="1:19" ht="28">
      <c r="A220" s="97" t="s">
        <v>966</v>
      </c>
      <c r="B220" s="238" t="str">
        <f>VLOOKUP(A220,'FE - Flux 2 - UBL'!A220:D900,4,FALSE)</f>
        <v> 0..1</v>
      </c>
      <c r="C220" s="43"/>
      <c r="D220" s="303" t="s">
        <v>967</v>
      </c>
      <c r="E220" s="302"/>
      <c r="F220" s="302"/>
      <c r="G220" s="291" t="s">
        <v>1986</v>
      </c>
      <c r="H220" s="292"/>
      <c r="I220" s="93" t="str">
        <f>IF(VLOOKUP($A220,'FE - Flux 2 - UBL'!$A220:$R1095,11,FALSE)=0,"",VLOOKUP($A220,'FE - Flux 2 - UBL'!$A220:$R1095,11,FALSE))</f>
        <v> TEXT</v>
      </c>
      <c r="J220" s="93">
        <f>IF(VLOOKUP($A220,'FE - Flux 2 - UBL'!$A220:$R1095,12,FALSE)=0,"",VLOOKUP($A220,'FE - Flux 2 - UBL'!$A220:$R1095,12,FALSE))</f>
        <v>99</v>
      </c>
      <c r="K220" s="91" t="str">
        <f>IF(VLOOKUP($A220,'FE - Flux 2 - UBL'!$A220:$R1095,13,FALSE)=0,"",VLOOKUP($A220,'FE - Flux 2 - UBL'!$A220:$R1095,13,FALSE))</f>
        <v/>
      </c>
      <c r="L220" s="159" t="str">
        <f>IF(VLOOKUP($A220,'FE - Flux 2 - UBL'!$A220:$R1095,14,FALSE)=0,"",VLOOKUP($A220,'FE - Flux 2 - UBL'!$A220:$R1095,14,FALSE))</f>
        <v/>
      </c>
      <c r="M220" s="95" t="str">
        <f>IF(VLOOKUP($A220,'FE - Flux 2 - UBL'!$A220:$R1095,15,FALSE)=0,"",VLOOKUP($A220,'FE - Flux 2 - UBL'!$A220:$R1095,15,FALSE))</f>
        <v> Name by which the billing third party is known, other than the business name of the billing third party (also called Company Name).</v>
      </c>
      <c r="N220" s="95" t="str">
        <f>IF(VLOOKUP($A220,'FE - Flux 2 - UBL'!$A220:$R1095,16,FALSE)=0,"",VLOOKUP($A220,'FE - Flux 2 - UBL'!$A220:$R1095,16,FALSE))</f>
        <v> It can be used if it differs from the company name of the payer</v>
      </c>
      <c r="O220" s="91" t="str">
        <f>IF(VLOOKUP($A220,'FE - Flux 2 - UBL'!$A220:$R1095,17,FALSE)=0,"",VLOOKUP($A220,'FE - Flux 2 - UBL'!$A220:$R1095,17,FALSE))</f>
        <v/>
      </c>
      <c r="P220" s="91" t="str">
        <f>IF(VLOOKUP($A220,'FE - Flux 2 - UBL'!$A220:$R1095,18,FALSE)=0,"",VLOOKUP($A220,'FE - Flux 2 - UBL'!$A220:$R1095,18,FALSE))</f>
        <v/>
      </c>
      <c r="Q220" s="91" t="str">
        <f>IF(VLOOKUP($A220,'FE - Flux 2 - UBL'!$A220:$S1095,19,FALSE)=0,"",VLOOKUP($A220,'FE - Flux 2 - UBL'!$A220:$S1095,19,FALSE))</f>
        <v/>
      </c>
      <c r="R220" s="91" t="s">
        <v>2174</v>
      </c>
      <c r="S220" s="95" t="str">
        <f>IF(VLOOKUP($A220,'FE - Flux 2 - CII'!$A220:$R660,17,FALSE)=0,"",VLOOKUP($A220,'FE - Flux 2 - CII'!$A220:$R660,18,FALSE))</f>
        <v/>
      </c>
    </row>
    <row r="221" spans="1:19" ht="28">
      <c r="A221" s="97" t="s">
        <v>970</v>
      </c>
      <c r="B221" s="238" t="str">
        <f>VLOOKUP(A221,'FE - Flux 2 - UBL'!A221:D901,4,FALSE)</f>
        <v> 0..n</v>
      </c>
      <c r="C221" s="43"/>
      <c r="D221" s="300" t="s">
        <v>1987</v>
      </c>
      <c r="E221" s="302"/>
      <c r="F221" s="302"/>
      <c r="G221" s="291" t="s">
        <v>2192</v>
      </c>
      <c r="H221" s="292"/>
      <c r="I221" s="93" t="str">
        <f>IF(VLOOKUP($A221,'FE - Flux 2 - UBL'!$A221:$R1096,11,FALSE)=0,"",VLOOKUP($A221,'FE - Flux 2 - UBL'!$A221:$R1096,11,FALSE))</f>
        <v> IDENTIFIER</v>
      </c>
      <c r="J221" s="93">
        <f>IF(VLOOKUP($A221,'FE - Flux 2 - UBL'!$A221:$R1096,12,FALSE)=0,"",VLOOKUP($A221,'FE - Flux 2 - UBL'!$A221:$R1096,12,FALSE))</f>
        <v>100</v>
      </c>
      <c r="K221" s="91" t="str">
        <f>IF(VLOOKUP($A221,'FE - Flux 2 - UBL'!$A221:$R1096,13,FALSE)=0,"",VLOOKUP($A221,'FE - Flux 2 - UBL'!$A221:$R1096,13,FALSE))</f>
        <v/>
      </c>
      <c r="L221" s="159" t="str">
        <f>IF(VLOOKUP($A221,'FE - Flux 2 - UBL'!$A221:$R1096,14,FALSE)=0,"",VLOOKUP($A221,'FE - Flux 2 - UBL'!$A221:$R1096,14,FALSE))</f>
        <v/>
      </c>
      <c r="M221" s="95" t="str">
        <f>IF(VLOOKUP($A221,'FE - Flux 2 - UBL'!$A221:$R1096,15,FALSE)=0,"",VLOOKUP($A221,'FE - Flux 2 - UBL'!$A221:$R1096,15,FALSE))</f>
        <v xml:space="preserve">Identification of the billing third party</v>
      </c>
      <c r="N221" s="95" t="str">
        <f>IF(VLOOKUP($A221,'FE - Flux 2 - UBL'!$A221:$R1096,16,FALSE)=0,"",VLOOKUP($A221,'FE - Flux 2 - UBL'!$A221:$R1096,16,FALSE))</f>
        <v/>
      </c>
      <c r="O221" s="91" t="str">
        <f>IF(VLOOKUP($A221,'FE - Flux 2 - UBL'!$A221:$R1096,17,FALSE)=0,"",VLOOKUP($A221,'FE - Flux 2 - UBL'!$A221:$R1096,17,FALSE))</f>
        <v> G1.74 G1.80</v>
      </c>
      <c r="P221" s="91" t="str">
        <f>IF(VLOOKUP($A221,'FE - Flux 2 - UBL'!$A221:$R1096,18,FALSE)=0,"",VLOOKUP($A221,'FE - Flux 2 - UBL'!$A221:$R1096,18,FALSE))</f>
        <v/>
      </c>
      <c r="Q221" s="91" t="str">
        <f>IF(VLOOKUP($A221,'FE - Flux 2 - UBL'!$A221:$S1096,19,FALSE)=0,"",VLOOKUP($A221,'FE - Flux 2 - UBL'!$A221:$S1096,19,FALSE))</f>
        <v/>
      </c>
      <c r="R221" s="91" t="s">
        <v>2174</v>
      </c>
      <c r="S221" s="95" t="str">
        <f>IF(VLOOKUP($A221,'FE - Flux 2 - CII'!$A221:$R661,17,FALSE)=0,"",VLOOKUP($A221,'FE - Flux 2 - CII'!$A221:$R661,18,FALSE))</f>
        <v/>
      </c>
    </row>
    <row r="222" spans="1:19" ht="28">
      <c r="A222" s="109" t="s">
        <v>974</v>
      </c>
      <c r="B222" s="238" t="str">
        <f>VLOOKUP(A222,'FE - Flux 2 - UBL'!A222:D902,4,FALSE)</f>
        <v> 1..1</v>
      </c>
      <c r="C222" s="43"/>
      <c r="D222" s="70"/>
      <c r="E222" s="298" t="s">
        <v>215</v>
      </c>
      <c r="F222" s="299"/>
      <c r="G222" s="291" t="s">
        <v>1989</v>
      </c>
      <c r="H222" s="292"/>
      <c r="I222" s="93" t="str">
        <f>IF(VLOOKUP($A222,'FE - Flux 2 - UBL'!$A222:$R1097,11,FALSE)=0,"",VLOOKUP($A222,'FE - Flux 2 - UBL'!$A222:$R1097,11,FALSE))</f>
        <v> IDENTIFIER</v>
      </c>
      <c r="J222" s="93">
        <f>IF(VLOOKUP($A222,'FE - Flux 2 - UBL'!$A222:$R1097,12,FALSE)=0,"",VLOOKUP($A222,'FE - Flux 2 - UBL'!$A222:$R1097,12,FALSE))</f>
        <v>4</v>
      </c>
      <c r="K222" s="91" t="str">
        <f>IF(VLOOKUP($A222,'FE - Flux 2 - UBL'!$A222:$R1097,13,FALSE)=0,"",VLOOKUP($A222,'FE - Flux 2 - UBL'!$A222:$R1097,13,FALSE))</f>
        <v> ISO6523 (ICD)</v>
      </c>
      <c r="L222" s="159" t="str">
        <f>IF(VLOOKUP($A222,'FE - Flux 2 - UBL'!$A222:$R1097,14,FALSE)=0,"",VLOOKUP($A222,'FE - Flux 2 - UBL'!$A222:$R1097,14,FALSE))</f>
        <v> Value = 0009 for a SIRET</v>
      </c>
      <c r="M222" s="95" t="str">
        <f>IF(VLOOKUP($A222,'FE - Flux 2 - UBL'!$A222:$R1097,15,FALSE)=0,"",VLOOKUP($A222,'FE - Flux 2 - UBL'!$A222:$R1097,15,FALSE))</f>
        <v/>
      </c>
      <c r="N222" s="95" t="str">
        <f>IF(VLOOKUP($A222,'FE - Flux 2 - UBL'!$A222:$R1097,16,FALSE)=0,"",VLOOKUP($A222,'FE - Flux 2 - UBL'!$A222:$R1097,16,FALSE))</f>
        <v/>
      </c>
      <c r="O222" s="91" t="str">
        <f>IF(VLOOKUP($A222,'FE - Flux 2 - UBL'!$A222:$R1097,17,FALSE)=0,"",VLOOKUP($A222,'FE - Flux 2 - UBL'!$A222:$R1097,17,FALSE))</f>
        <v/>
      </c>
      <c r="P222" s="91" t="str">
        <f>IF(VLOOKUP($A222,'FE - Flux 2 - UBL'!$A222:$R1097,18,FALSE)=0,"",VLOOKUP($A222,'FE - Flux 2 - UBL'!$A222:$R1097,18,FALSE))</f>
        <v/>
      </c>
      <c r="Q222" s="91" t="str">
        <f>IF(VLOOKUP($A222,'FE - Flux 2 - UBL'!$A222:$S1097,19,FALSE)=0,"",VLOOKUP($A222,'FE - Flux 2 - UBL'!$A222:$S1097,19,FALSE))</f>
        <v/>
      </c>
      <c r="R222" s="91" t="s">
        <v>2174</v>
      </c>
      <c r="S222" s="95" t="str">
        <f>IF(VLOOKUP($A222,'FE - Flux 2 - CII'!$A222:$R662,17,FALSE)=0,"",VLOOKUP($A222,'FE - Flux 2 - CII'!$A222:$R662,18,FALSE))</f>
        <v/>
      </c>
    </row>
    <row r="223" spans="1:19" ht="42">
      <c r="A223" s="97" t="s">
        <v>976</v>
      </c>
      <c r="B223" s="238" t="str">
        <f>VLOOKUP(A223,'FE - Flux 2 - UBL'!A223:D903,4,FALSE)</f>
        <v> 0..1</v>
      </c>
      <c r="C223" s="43"/>
      <c r="D223" s="300" t="s">
        <v>977</v>
      </c>
      <c r="E223" s="302"/>
      <c r="F223" s="302"/>
      <c r="G223" s="291" t="s">
        <v>1990</v>
      </c>
      <c r="H223" s="292"/>
      <c r="I223" s="93" t="str">
        <f>IF(VLOOKUP($A223,'FE - Flux 2 - UBL'!$A223:$R1098,11,FALSE)=0,"",VLOOKUP($A223,'FE - Flux 2 - UBL'!$A223:$R1098,11,FALSE))</f>
        <v> IDENTIFIER</v>
      </c>
      <c r="J223" s="93">
        <f>IF(VLOOKUP($A223,'FE - Flux 2 - UBL'!$A223:$R1098,12,FALSE)=0,"",VLOOKUP($A223,'FE - Flux 2 - UBL'!$A223:$R1098,12,FALSE))</f>
        <v>9</v>
      </c>
      <c r="K223" s="91" t="str">
        <f>IF(VLOOKUP($A223,'FE - Flux 2 - UBL'!$A223:$R1098,13,FALSE)=0,"",VLOOKUP($A223,'FE - Flux 2 - UBL'!$A223:$R1098,13,FALSE))</f>
        <v/>
      </c>
      <c r="L223" s="159" t="str">
        <f>IF(VLOOKUP($A223,'FE - Flux 2 - UBL'!$A223:$R1098,14,FALSE)=0,"",VLOOKUP($A223,'FE - Flux 2 - UBL'!$A223:$R1098,14,FALSE))</f>
        <v/>
      </c>
      <c r="M223" s="95" t="str">
        <f>IF(VLOOKUP($A223,'FE - Flux 2 - UBL'!$A223:$R1098,15,FALSE)=0,"",VLOOKUP($A223,'FE - Flux 2 - UBL'!$A223:$R1098,15,FALSE))</f>
        <v> Identifier issued by an official registration body, which identifies the billing party as a legal entity or legal entity.</v>
      </c>
      <c r="N223" s="95" t="str">
        <f>IF(VLOOKUP($A223,'FE - Flux 2 - UBL'!$A223:$R1098,16,FALSE)=0,"",VLOOKUP($A223,'FE - Flux 2 - UBL'!$A223:$R1098,16,FALSE))</f>
        <v> If no identification diagram is specified, it should be known to the Buyer and the Seller.</v>
      </c>
      <c r="O223" s="91" t="str">
        <f>IF(VLOOKUP($A223,'FE - Flux 2 - UBL'!$A223:$R1098,17,FALSE)=0,"",VLOOKUP($A223,'FE - Flux 2 - UBL'!$A223:$R1098,17,FALSE))</f>
        <v> G1.75</v>
      </c>
      <c r="P223" s="91" t="str">
        <f>IF(VLOOKUP($A223,'FE - Flux 2 - UBL'!$A223:$R1098,18,FALSE)=0,"",VLOOKUP($A223,'FE - Flux 2 - UBL'!$A223:$R1098,18,FALSE))</f>
        <v/>
      </c>
      <c r="Q223" s="91" t="str">
        <f>IF(VLOOKUP($A223,'FE - Flux 2 - UBL'!$A223:$S1098,19,FALSE)=0,"",VLOOKUP($A223,'FE - Flux 2 - UBL'!$A223:$S1098,19,FALSE))</f>
        <v/>
      </c>
      <c r="R223" s="91" t="s">
        <v>2174</v>
      </c>
      <c r="S223" s="95" t="str">
        <f>IF(VLOOKUP($A223,'FE - Flux 2 - CII'!$A223:$R663,17,FALSE)=0,"",VLOOKUP($A223,'FE - Flux 2 - CII'!$A223:$R663,18,FALSE))</f>
        <v/>
      </c>
    </row>
    <row r="224" spans="1:19" ht="28">
      <c r="A224" s="109" t="s">
        <v>980</v>
      </c>
      <c r="B224" s="238" t="str">
        <f>VLOOKUP(A224,'FE - Flux 2 - UBL'!A224:D904,4,FALSE)</f>
        <v> 1..1</v>
      </c>
      <c r="C224" s="43"/>
      <c r="D224" s="71"/>
      <c r="E224" s="298" t="s">
        <v>215</v>
      </c>
      <c r="F224" s="299"/>
      <c r="G224" s="318" t="s">
        <v>1991</v>
      </c>
      <c r="H224" s="319"/>
      <c r="I224" s="93" t="str">
        <f>IF(VLOOKUP($A224,'FE - Flux 2 - UBL'!$A224:$R1099,11,FALSE)=0,"",VLOOKUP($A224,'FE - Flux 2 - UBL'!$A224:$R1099,11,FALSE))</f>
        <v> IDENTIFIER</v>
      </c>
      <c r="J224" s="93">
        <f>IF(VLOOKUP($A224,'FE - Flux 2 - UBL'!$A224:$R1099,12,FALSE)=0,"",VLOOKUP($A224,'FE - Flux 2 - UBL'!$A224:$R1099,12,FALSE))</f>
        <v>4</v>
      </c>
      <c r="K224" s="91" t="str">
        <f>IF(VLOOKUP($A224,'FE - Flux 2 - UBL'!$A224:$R1099,13,FALSE)=0,"",VLOOKUP($A224,'FE - Flux 2 - UBL'!$A224:$R1099,13,FALSE))</f>
        <v> ISO6523 (ICD)</v>
      </c>
      <c r="L224" s="159" t="str">
        <f>IF(VLOOKUP($A224,'FE - Flux 2 - UBL'!$A224:$R1099,14,FALSE)=0,"",VLOOKUP($A224,'FE - Flux 2 - UBL'!$A224:$R1099,14,FALSE))</f>
        <v> Value = 0002 for a SIREN</v>
      </c>
      <c r="M224" s="95" t="str">
        <f>IF(VLOOKUP($A224,'FE - Flux 2 - UBL'!$A224:$R1099,15,FALSE)=0,"",VLOOKUP($A224,'FE - Flux 2 - UBL'!$A224:$R1099,15,FALSE))</f>
        <v/>
      </c>
      <c r="N224" s="95" t="str">
        <f>IF(VLOOKUP($A224,'FE - Flux 2 - UBL'!$A224:$R1099,16,FALSE)=0,"",VLOOKUP($A224,'FE - Flux 2 - UBL'!$A224:$R1099,16,FALSE))</f>
        <v/>
      </c>
      <c r="O224" s="91" t="str">
        <f>IF(VLOOKUP($A224,'FE - Flux 2 - UBL'!$A224:$R1099,17,FALSE)=0,"",VLOOKUP($A224,'FE - Flux 2 - UBL'!$A224:$R1099,17,FALSE))</f>
        <v/>
      </c>
      <c r="P224" s="91" t="str">
        <f>IF(VLOOKUP($A224,'FE - Flux 2 - UBL'!$A224:$R1099,18,FALSE)=0,"",VLOOKUP($A224,'FE - Flux 2 - UBL'!$A224:$R1099,18,FALSE))</f>
        <v/>
      </c>
      <c r="Q224" s="91" t="str">
        <f>IF(VLOOKUP($A224,'FE - Flux 2 - UBL'!$A224:$S1099,19,FALSE)=0,"",VLOOKUP($A224,'FE - Flux 2 - UBL'!$A224:$S1099,19,FALSE))</f>
        <v/>
      </c>
      <c r="R224" s="91" t="s">
        <v>2174</v>
      </c>
      <c r="S224" s="95" t="str">
        <f>IF(VLOOKUP($A224,'FE - Flux 2 - CII'!$A224:$R664,17,FALSE)=0,"",VLOOKUP($A224,'FE - Flux 2 - CII'!$A224:$R664,18,FALSE))</f>
        <v/>
      </c>
    </row>
    <row r="225" spans="1:19" ht="70">
      <c r="A225" s="97" t="s">
        <v>982</v>
      </c>
      <c r="B225" s="238" t="str">
        <f>VLOOKUP(A225,'FE - Flux 2 - UBL'!A225:D905,4,FALSE)</f>
        <v> 0..1</v>
      </c>
      <c r="C225" s="43"/>
      <c r="D225" s="300" t="s">
        <v>983</v>
      </c>
      <c r="E225" s="302" t="s">
        <v>1892</v>
      </c>
      <c r="F225" s="302"/>
      <c r="G225" s="291" t="s">
        <v>1992</v>
      </c>
      <c r="H225" s="292"/>
      <c r="I225" s="93" t="str">
        <f>IF(VLOOKUP($A225,'FE - Flux 2 - UBL'!$A225:$R1100,11,FALSE)=0,"",VLOOKUP($A225,'FE - Flux 2 - UBL'!$A225:$R1100,11,FALSE))</f>
        <v> IDENTIFIER</v>
      </c>
      <c r="J225" s="93">
        <f>IF(VLOOKUP($A225,'FE - Flux 2 - UBL'!$A225:$R1100,12,FALSE)=0,"",VLOOKUP($A225,'FE - Flux 2 - UBL'!$A225:$R1100,12,FALSE))</f>
        <v>15</v>
      </c>
      <c r="K225" s="91" t="str">
        <f>IF(VLOOKUP($A225,'FE - Flux 2 - UBL'!$A225:$R1100,13,FALSE)=0,"",VLOOKUP($A225,'FE - Flux 2 - UBL'!$A225:$R1100,13,FALSE))</f>
        <v> ISO 3166</v>
      </c>
      <c r="L225" s="159" t="str">
        <f>IF(VLOOKUP($A225,'FE - Flux 2 - UBL'!$A225:$R1100,14,FALSE)=0,"",VLOOKUP($A225,'FE - Flux 2 - UBL'!$A225:$R1100,14,FALSE))</f>
        <v/>
      </c>
      <c r="M225" s="95" t="str">
        <f>IF(VLOOKUP($A225,'FE - Flux 2 - UBL'!$A225:$R1100,15,FALSE)=0,"",VLOOKUP($A225,'FE - Flux 2 - UBL'!$A225:$R1100,15,FALSE))</f>
        <v> VAT identifier of the billing third party (also called VAT identification number of the billing third party).</v>
      </c>
      <c r="N225" s="95" t="str">
        <f>IF(VLOOKUP($A225,'FE - Flux 2 - UBL'!$A225:$R1100,16,FALSE)=0,"",VLOOKUP($A225,'FE - Flux 2 - UBL'!$A225:$R1100,16,FALSE))</f>
        <v>According to Article 215 of Council Directive 2006/112/EC [2], the individual VAT identification number includes a prefix in accordance with ISO 3166-1 alpha-2 to identify the Member State by which it was awarded. However, Greece is allowed to use the prefix "EL".</v>
      </c>
      <c r="O225" s="91" t="str">
        <f>IF(VLOOKUP($A225,'FE - Flux 2 - UBL'!$A225:$R1100,17,FALSE)=0,"",VLOOKUP($A225,'FE - Flux 2 - UBL'!$A225:$R1100,17,FALSE))</f>
        <v/>
      </c>
      <c r="P225" s="91" t="str">
        <f>IF(VLOOKUP($A225,'FE - Flux 2 - UBL'!$A225:$R1100,18,FALSE)=0,"",VLOOKUP($A225,'FE - Flux 2 - UBL'!$A225:$R1100,18,FALSE))</f>
        <v/>
      </c>
      <c r="Q225" s="91" t="str">
        <f>IF(VLOOKUP($A225,'FE - Flux 2 - UBL'!$A225:$S1100,19,FALSE)=0,"",VLOOKUP($A225,'FE - Flux 2 - UBL'!$A225:$S1100,19,FALSE))</f>
        <v/>
      </c>
      <c r="R225" s="91" t="s">
        <v>2174</v>
      </c>
      <c r="S225" s="95" t="str">
        <f>IF(VLOOKUP($A225,'FE - Flux 2 - CII'!$A225:$R665,17,FALSE)=0,"",VLOOKUP($A225,'FE - Flux 2 - CII'!$A225:$R665,18,FALSE))</f>
        <v/>
      </c>
    </row>
    <row r="226" spans="1:19" ht="28">
      <c r="A226" s="109" t="s">
        <v>986</v>
      </c>
      <c r="B226" s="238" t="str">
        <f>VLOOKUP(A226,'FE - Flux 2 - UBL'!A226:D906,4,FALSE)</f>
        <v> 1..1</v>
      </c>
      <c r="C226" s="43"/>
      <c r="D226" s="70"/>
      <c r="E226" s="298" t="s">
        <v>983</v>
      </c>
      <c r="F226" s="299"/>
      <c r="G226" s="318" t="s">
        <v>1993</v>
      </c>
      <c r="H226" s="319"/>
      <c r="I226" s="93" t="str">
        <f>IF(VLOOKUP($A226,'FE - Flux 2 - UBL'!$A226:$R1101,11,FALSE)=0,"",VLOOKUP($A226,'FE - Flux 2 - UBL'!$A226:$R1101,11,FALSE))</f>
        <v> CODED</v>
      </c>
      <c r="J226" s="93">
        <f>IF(VLOOKUP($A226,'FE - Flux 2 - UBL'!$A226:$R1101,12,FALSE)=0,"",VLOOKUP($A226,'FE - Flux 2 - UBL'!$A226:$R1101,12,FALSE))</f>
        <v>3</v>
      </c>
      <c r="K226" s="91" t="str">
        <f>IF(VLOOKUP($A226,'FE - Flux 2 - UBL'!$A226:$R1101,13,FALSE)=0,"",VLOOKUP($A226,'FE - Flux 2 - UBL'!$A226:$R1101,13,FALSE))</f>
        <v> Value = VAT (UBL) Value = VA (CII)</v>
      </c>
      <c r="L226" s="159" t="str">
        <f>IF(VLOOKUP($A226,'FE - Flux 2 - UBL'!$A226:$R1101,14,FALSE)=0,"",VLOOKUP($A226,'FE - Flux 2 - UBL'!$A226:$R1101,14,FALSE))</f>
        <v/>
      </c>
      <c r="M226" s="95" t="str">
        <f>IF(VLOOKUP($A226,'FE - Flux 2 - UBL'!$A226:$R1101,15,FALSE)=0,"",VLOOKUP($A226,'FE - Flux 2 - UBL'!$A226:$R1101,15,FALSE))</f>
        <v/>
      </c>
      <c r="N226" s="95" t="str">
        <f>IF(VLOOKUP($A226,'FE - Flux 2 - UBL'!$A226:$R1101,16,FALSE)=0,"",VLOOKUP($A226,'FE - Flux 2 - UBL'!$A226:$R1101,16,FALSE))</f>
        <v/>
      </c>
      <c r="O226" s="91" t="str">
        <f>IF(VLOOKUP($A226,'FE - Flux 2 - UBL'!$A226:$R1101,17,FALSE)=0,"",VLOOKUP($A226,'FE - Flux 2 - UBL'!$A226:$R1101,17,FALSE))</f>
        <v/>
      </c>
      <c r="P226" s="91" t="str">
        <f>IF(VLOOKUP($A226,'FE - Flux 2 - UBL'!$A226:$R1101,18,FALSE)=0,"",VLOOKUP($A226,'FE - Flux 2 - UBL'!$A226:$R1101,18,FALSE))</f>
        <v/>
      </c>
      <c r="Q226" s="91" t="str">
        <f>IF(VLOOKUP($A226,'FE - Flux 2 - UBL'!$A226:$S1101,19,FALSE)=0,"",VLOOKUP($A226,'FE - Flux 2 - UBL'!$A226:$S1101,19,FALSE))</f>
        <v/>
      </c>
      <c r="R226" s="91" t="s">
        <v>2174</v>
      </c>
      <c r="S226" s="95" t="str">
        <f>IF(VLOOKUP($A226,'FE - Flux 2 - CII'!$A226:$R666,17,FALSE)=0,"",VLOOKUP($A226,'FE - Flux 2 - CII'!$A226:$R666,18,FALSE))</f>
        <v/>
      </c>
    </row>
    <row r="227" spans="1:19" ht="28">
      <c r="A227" s="97" t="s">
        <v>988</v>
      </c>
      <c r="B227" s="238" t="str">
        <f>VLOOKUP(A227,'FE - Flux 2 - UBL'!A227:D907,4,FALSE)</f>
        <v> 0..1</v>
      </c>
      <c r="C227" s="43"/>
      <c r="D227" s="300" t="s">
        <v>989</v>
      </c>
      <c r="E227" s="302"/>
      <c r="F227" s="302"/>
      <c r="G227" s="291" t="s">
        <v>1994</v>
      </c>
      <c r="H227" s="292"/>
      <c r="I227" s="93" t="str">
        <f>IF(VLOOKUP($A227,'FE - Flux 2 - UBL'!$A227:$R1102,11,FALSE)=0,"",VLOOKUP($A227,'FE - Flux 2 - UBL'!$A227:$R1102,11,FALSE))</f>
        <v> IDENTIFIER</v>
      </c>
      <c r="J227" s="93">
        <f>IF(VLOOKUP($A227,'FE - Flux 2 - UBL'!$A227:$R1102,12,FALSE)=0,"",VLOOKUP($A227,'FE - Flux 2 - UBL'!$A227:$R1102,12,FALSE))</f>
        <v>50</v>
      </c>
      <c r="K227" s="91" t="str">
        <f>IF(VLOOKUP($A227,'FE - Flux 2 - UBL'!$A227:$R1102,13,FALSE)=0,"",VLOOKUP($A227,'FE - Flux 2 - UBL'!$A227:$R1102,13,FALSE))</f>
        <v/>
      </c>
      <c r="L227" s="159" t="str">
        <f>IF(VLOOKUP($A227,'FE - Flux 2 - UBL'!$A227:$R1102,14,FALSE)=0,"",VLOOKUP($A227,'FE - Flux 2 - UBL'!$A227:$R1102,14,FALSE))</f>
        <v/>
      </c>
      <c r="M227" s="95" t="str">
        <f>IF(VLOOKUP($A227,'FE - Flux 2 - UBL'!$A227:$R1102,15,FALSE)=0,"",VLOOKUP($A227,'FE - Flux 2 - UBL'!$A227:$R1102,15,FALSE))</f>
        <v> Identifies the payer's email address to which a business document can be sent.</v>
      </c>
      <c r="N227" s="95" t="str">
        <f>IF(VLOOKUP($A227,'FE - Flux 2 - UBL'!$A227:$R1102,16,FALSE)=0,"",VLOOKUP($A227,'FE - Flux 2 - UBL'!$A227:$R1102,16,FALSE))</f>
        <v/>
      </c>
      <c r="O227" s="91" t="str">
        <f>IF(VLOOKUP($A227,'FE - Flux 2 - UBL'!$A227:$R1102,17,FALSE)=0,"",VLOOKUP($A227,'FE - Flux 2 - UBL'!$A227:$R1102,17,FALSE))</f>
        <v/>
      </c>
      <c r="P227" s="91" t="str">
        <f>IF(VLOOKUP($A227,'FE - Flux 2 - UBL'!$A227:$R1102,18,FALSE)=0,"",VLOOKUP($A227,'FE - Flux 2 - UBL'!$A227:$R1102,18,FALSE))</f>
        <v/>
      </c>
      <c r="Q227" s="91" t="str">
        <f>IF(VLOOKUP($A227,'FE - Flux 2 - UBL'!$A227:$S1102,19,FALSE)=0,"",VLOOKUP($A227,'FE - Flux 2 - UBL'!$A227:$S1102,19,FALSE))</f>
        <v/>
      </c>
      <c r="R227" s="91" t="s">
        <v>2174</v>
      </c>
      <c r="S227" s="95" t="str">
        <f>IF(VLOOKUP($A227,'FE - Flux 2 - CII'!$A227:$R667,17,FALSE)=0,"",VLOOKUP($A227,'FE - Flux 2 - CII'!$A227:$R667,18,FALSE))</f>
        <v/>
      </c>
    </row>
    <row r="228" spans="1:19" ht="28">
      <c r="A228" s="109" t="s">
        <v>991</v>
      </c>
      <c r="B228" s="238" t="str">
        <f>VLOOKUP(A228,'FE - Flux 2 - UBL'!A228:D908,4,FALSE)</f>
        <v> 1..1</v>
      </c>
      <c r="C228" s="43"/>
      <c r="D228" s="70"/>
      <c r="E228" s="298" t="s">
        <v>992</v>
      </c>
      <c r="F228" s="299"/>
      <c r="G228" s="291" t="s">
        <v>1995</v>
      </c>
      <c r="H228" s="292"/>
      <c r="I228" s="93" t="str">
        <f>IF(VLOOKUP($A228,'FE - Flux 2 - UBL'!$A228:$R1103,11,FALSE)=0,"",VLOOKUP($A228,'FE - Flux 2 - UBL'!$A228:$R1103,11,FALSE))</f>
        <v> IDENTIFIER</v>
      </c>
      <c r="J228" s="93">
        <f>IF(VLOOKUP($A228,'FE - Flux 2 - UBL'!$A228:$R1103,12,FALSE)=0,"",VLOOKUP($A228,'FE - Flux 2 - UBL'!$A228:$R1103,12,FALSE))</f>
        <v>4</v>
      </c>
      <c r="K228" s="91" t="str">
        <f>IF(VLOOKUP($A228,'FE - Flux 2 - UBL'!$A228:$R1103,13,FALSE)=0,"",VLOOKUP($A228,'FE - Flux 2 - UBL'!$A228:$R1103,13,FALSE))</f>
        <v> ISO6523 (ICD)</v>
      </c>
      <c r="L228" s="159" t="str">
        <f>IF(VLOOKUP($A228,'FE - Flux 2 - UBL'!$A228:$R1103,14,FALSE)=0,"",VLOOKUP($A228,'FE - Flux 2 - UBL'!$A228:$R1103,14,FALSE))</f>
        <v/>
      </c>
      <c r="M228" s="95" t="str">
        <f>IF(VLOOKUP($A228,'FE - Flux 2 - UBL'!$A228:$R1103,15,FALSE)=0,"",VLOOKUP($A228,'FE - Flux 2 - UBL'!$A228:$R1103,15,FALSE))</f>
        <v/>
      </c>
      <c r="N228" s="95" t="str">
        <f>IF(VLOOKUP($A228,'FE - Flux 2 - UBL'!$A228:$R1103,16,FALSE)=0,"",VLOOKUP($A228,'FE - Flux 2 - UBL'!$A228:$R1103,16,FALSE))</f>
        <v/>
      </c>
      <c r="O228" s="91" t="str">
        <f>IF(VLOOKUP($A228,'FE - Flux 2 - UBL'!$A228:$R1103,17,FALSE)=0,"",VLOOKUP($A228,'FE - Flux 2 - UBL'!$A228:$R1103,17,FALSE))</f>
        <v/>
      </c>
      <c r="P228" s="91" t="str">
        <f>IF(VLOOKUP($A228,'FE - Flux 2 - UBL'!$A228:$R1103,18,FALSE)=0,"",VLOOKUP($A228,'FE - Flux 2 - UBL'!$A228:$R1103,18,FALSE))</f>
        <v/>
      </c>
      <c r="Q228" s="91" t="str">
        <f>IF(VLOOKUP($A228,'FE - Flux 2 - UBL'!$A228:$S1103,19,FALSE)=0,"",VLOOKUP($A228,'FE - Flux 2 - UBL'!$A228:$S1103,19,FALSE))</f>
        <v/>
      </c>
      <c r="R228" s="91" t="s">
        <v>2174</v>
      </c>
      <c r="S228" s="95" t="str">
        <f>IF(VLOOKUP($A228,'FE - Flux 2 - CII'!$A228:$R668,17,FALSE)=0,"",VLOOKUP($A228,'FE - Flux 2 - CII'!$A228:$R668,18,FALSE))</f>
        <v/>
      </c>
    </row>
    <row r="229" spans="1:19" ht="28">
      <c r="A229" s="97" t="s">
        <v>994</v>
      </c>
      <c r="B229" s="238" t="str">
        <f>VLOOKUP(A229,'FE - Flux 2 - UBL'!A229:D909,4,FALSE)</f>
        <v> 0..1</v>
      </c>
      <c r="C229" s="43"/>
      <c r="D229" s="300" t="s">
        <v>995</v>
      </c>
      <c r="E229" s="301"/>
      <c r="F229" s="301"/>
      <c r="G229" s="291" t="s">
        <v>1996</v>
      </c>
      <c r="H229" s="292"/>
      <c r="I229" s="93" t="str">
        <f>IF(VLOOKUP($A229,'FE - Flux 2 - UBL'!$A229:$R1104,11,FALSE)=0,"",VLOOKUP($A229,'FE - Flux 2 - UBL'!$A229:$R1104,11,FALSE))</f>
        <v/>
      </c>
      <c r="J229" s="93" t="str">
        <f>IF(VLOOKUP($A229,'FE - Flux 2 - UBL'!$A229:$R1104,12,FALSE)=0,"",VLOOKUP($A229,'FE - Flux 2 - UBL'!$A229:$R1104,12,FALSE))</f>
        <v/>
      </c>
      <c r="K229" s="91" t="str">
        <f>IF(VLOOKUP($A229,'FE - Flux 2 - UBL'!$A229:$R1104,13,FALSE)=0,"",VLOOKUP($A229,'FE - Flux 2 - UBL'!$A229:$R1104,13,FALSE))</f>
        <v/>
      </c>
      <c r="L229" s="159" t="str">
        <f>IF(VLOOKUP($A229,'FE - Flux 2 - UBL'!$A229:$R1104,14,FALSE)=0,"",VLOOKUP($A229,'FE - Flux 2 - UBL'!$A229:$R1104,14,FALSE))</f>
        <v/>
      </c>
      <c r="M229" s="95" t="str">
        <f>IF(VLOOKUP($A229,'FE - Flux 2 - UBL'!$A229:$R1104,15,FALSE)=0,"",VLOOKUP($A229,'FE - Flux 2 - UBL'!$A229:$R1104,15,FALSE))</f>
        <v/>
      </c>
      <c r="N229" s="95" t="str">
        <f>IF(VLOOKUP($A229,'FE - Flux 2 - UBL'!$A229:$R1104,16,FALSE)=0,"",VLOOKUP($A229,'FE - Flux 2 - UBL'!$A229:$R1104,16,FALSE))</f>
        <v/>
      </c>
      <c r="O229" s="91" t="str">
        <f>IF(VLOOKUP($A229,'FE - Flux 2 - UBL'!$A229:$R1104,17,FALSE)=0,"",VLOOKUP($A229,'FE - Flux 2 - UBL'!$A229:$R1104,17,FALSE))</f>
        <v/>
      </c>
      <c r="P229" s="91" t="str">
        <f>IF(VLOOKUP($A229,'FE - Flux 2 - UBL'!$A229:$R1104,18,FALSE)=0,"",VLOOKUP($A229,'FE - Flux 2 - UBL'!$A229:$R1104,18,FALSE))</f>
        <v/>
      </c>
      <c r="Q229" s="91" t="str">
        <f>IF(VLOOKUP($A229,'FE - Flux 2 - UBL'!$A229:$S1104,19,FALSE)=0,"",VLOOKUP($A229,'FE - Flux 2 - UBL'!$A229:$S1104,19,FALSE))</f>
        <v/>
      </c>
      <c r="R229" s="91" t="s">
        <v>2174</v>
      </c>
      <c r="S229" s="95" t="str">
        <f>IF(VLOOKUP($A229,'FE - Flux 2 - CII'!$A229:$R669,17,FALSE)=0,"",VLOOKUP($A229,'FE - Flux 2 - CII'!$A229:$R669,18,FALSE))</f>
        <v/>
      </c>
    </row>
    <row r="230" spans="1:19" ht="28">
      <c r="A230" s="109" t="s">
        <v>997</v>
      </c>
      <c r="B230" s="238" t="str">
        <f>VLOOKUP(A230,'FE - Flux 2 - UBL'!A230:D910,4,FALSE)</f>
        <v> 0..1</v>
      </c>
      <c r="C230" s="43"/>
      <c r="D230" s="72"/>
      <c r="E230" s="298" t="s">
        <v>998</v>
      </c>
      <c r="F230" s="299"/>
      <c r="G230" s="291" t="s">
        <v>1997</v>
      </c>
      <c r="H230" s="292"/>
      <c r="I230" s="93" t="str">
        <f>IF(VLOOKUP($A230,'FE - Flux 2 - UBL'!$A230:$R1105,11,FALSE)=0,"",VLOOKUP($A230,'FE - Flux 2 - UBL'!$A230:$R1105,11,FALSE))</f>
        <v> TEXT</v>
      </c>
      <c r="J230" s="93">
        <f>IF(VLOOKUP($A230,'FE - Flux 2 - UBL'!$A230:$R1105,12,FALSE)=0,"",VLOOKUP($A230,'FE - Flux 2 - UBL'!$A230:$R1105,12,FALSE))</f>
        <v>255</v>
      </c>
      <c r="K230" s="91" t="str">
        <f>IF(VLOOKUP($A230,'FE - Flux 2 - UBL'!$A230:$R1105,13,FALSE)=0,"",VLOOKUP($A230,'FE - Flux 2 - UBL'!$A230:$R1105,13,FALSE))</f>
        <v/>
      </c>
      <c r="L230" s="159" t="str">
        <f>IF(VLOOKUP($A230,'FE - Flux 2 - UBL'!$A230:$R1105,14,FALSE)=0,"",VLOOKUP($A230,'FE - Flux 2 - UBL'!$A230:$R1105,14,FALSE))</f>
        <v/>
      </c>
      <c r="M230" s="95" t="str">
        <f>IF(VLOOKUP($A230,'FE - Flux 2 - UBL'!$A230:$R1105,15,FALSE)=0,"",VLOOKUP($A230,'FE - Flux 2 - UBL'!$A230:$R1105,15,FALSE))</f>
        <v> Main line of an address.</v>
      </c>
      <c r="N230" s="95" t="str">
        <f>IF(VLOOKUP($A230,'FE - Flux 2 - UBL'!$A230:$R1105,16,FALSE)=0,"",VLOOKUP($A230,'FE - Flux 2 - UBL'!$A230:$R1105,16,FALSE))</f>
        <v> Usually the name and number of the street or post office box.</v>
      </c>
      <c r="O230" s="91" t="str">
        <f>IF(VLOOKUP($A230,'FE - Flux 2 - UBL'!$A230:$R1105,17,FALSE)=0,"",VLOOKUP($A230,'FE - Flux 2 - UBL'!$A230:$R1105,17,FALSE))</f>
        <v/>
      </c>
      <c r="P230" s="91" t="str">
        <f>IF(VLOOKUP($A230,'FE - Flux 2 - UBL'!$A230:$R1105,18,FALSE)=0,"",VLOOKUP($A230,'FE - Flux 2 - UBL'!$A230:$R1105,18,FALSE))</f>
        <v/>
      </c>
      <c r="Q230" s="91" t="str">
        <f>IF(VLOOKUP($A230,'FE - Flux 2 - UBL'!$A230:$S1105,19,FALSE)=0,"",VLOOKUP($A230,'FE - Flux 2 - UBL'!$A230:$S1105,19,FALSE))</f>
        <v/>
      </c>
      <c r="R230" s="91" t="s">
        <v>2174</v>
      </c>
      <c r="S230" s="95" t="str">
        <f>IF(VLOOKUP($A230,'FE - Flux 2 - CII'!$A230:$R670,17,FALSE)=0,"",VLOOKUP($A230,'FE - Flux 2 - CII'!$A230:$R670,18,FALSE))</f>
        <v/>
      </c>
    </row>
    <row r="231" spans="1:19" ht="28">
      <c r="A231" s="109" t="s">
        <v>1000</v>
      </c>
      <c r="B231" s="238" t="str">
        <f>VLOOKUP(A231,'FE - Flux 2 - UBL'!A231:D911,4,FALSE)</f>
        <v>0..1</v>
      </c>
      <c r="C231" s="43"/>
      <c r="D231" s="72"/>
      <c r="E231" s="298" t="s">
        <v>1001</v>
      </c>
      <c r="F231" s="299"/>
      <c r="G231" s="291" t="s">
        <v>1998</v>
      </c>
      <c r="H231" s="292"/>
      <c r="I231" s="93" t="str">
        <f>IF(VLOOKUP($A231,'FE - Flux 2 - UBL'!$A231:$R1106,11,FALSE)=0,"",VLOOKUP($A231,'FE - Flux 2 - UBL'!$A231:$R1106,11,FALSE))</f>
        <v> TEXT</v>
      </c>
      <c r="J231" s="93">
        <f>IF(VLOOKUP($A231,'FE - Flux 2 - UBL'!$A231:$R1106,12,FALSE)=0,"",VLOOKUP($A231,'FE - Flux 2 - UBL'!$A231:$R1106,12,FALSE))</f>
        <v>255</v>
      </c>
      <c r="K231" s="91" t="str">
        <f>IF(VLOOKUP($A231,'FE - Flux 2 - UBL'!$A231:$R1106,13,FALSE)=0,"",VLOOKUP($A231,'FE - Flux 2 - UBL'!$A231:$R1106,13,FALSE))</f>
        <v/>
      </c>
      <c r="L231" s="159" t="str">
        <f>IF(VLOOKUP($A231,'FE - Flux 2 - UBL'!$A231:$R1106,14,FALSE)=0,"",VLOOKUP($A231,'FE - Flux 2 - UBL'!$A231:$R1106,14,FALSE))</f>
        <v/>
      </c>
      <c r="M231" s="95" t="str">
        <f>IF(VLOOKUP($A231,'FE - Flux 2 - UBL'!$A231:$R1106,15,FALSE)=0,"",VLOOKUP($A231,'FE - Flux 2 - UBL'!$A231:$R1106,15,FALSE))</f>
        <v> Additional line of an address, which can be used to provide details and supplement the main line.</v>
      </c>
      <c r="N231" s="95" t="str">
        <f>IF(VLOOKUP($A231,'FE - Flux 2 - UBL'!$A231:$R1106,16,FALSE)=0,"",VLOOKUP($A231,'FE - Flux 2 - UBL'!$A231:$R1106,16,FALSE))</f>
        <v/>
      </c>
      <c r="O231" s="91" t="str">
        <f>IF(VLOOKUP($A231,'FE - Flux 2 - UBL'!$A231:$R1106,17,FALSE)=0,"",VLOOKUP($A231,'FE - Flux 2 - UBL'!$A231:$R1106,17,FALSE))</f>
        <v/>
      </c>
      <c r="P231" s="91" t="str">
        <f>IF(VLOOKUP($A231,'FE - Flux 2 - UBL'!$A231:$R1106,18,FALSE)=0,"",VLOOKUP($A231,'FE - Flux 2 - UBL'!$A231:$R1106,18,FALSE))</f>
        <v/>
      </c>
      <c r="Q231" s="91" t="str">
        <f>IF(VLOOKUP($A231,'FE - Flux 2 - UBL'!$A231:$S1106,19,FALSE)=0,"",VLOOKUP($A231,'FE - Flux 2 - UBL'!$A231:$S1106,19,FALSE))</f>
        <v/>
      </c>
      <c r="R231" s="91" t="s">
        <v>2174</v>
      </c>
      <c r="S231" s="95" t="str">
        <f>IF(VLOOKUP($A231,'FE - Flux 2 - CII'!$A231:$R671,17,FALSE)=0,"",VLOOKUP($A231,'FE - Flux 2 - CII'!$A231:$R671,18,FALSE))</f>
        <v/>
      </c>
    </row>
    <row r="232" spans="1:19" ht="28">
      <c r="A232" s="109" t="s">
        <v>1003</v>
      </c>
      <c r="B232" s="238" t="str">
        <f>VLOOKUP(A232,'FE - Flux 2 - UBL'!A232:D912,4,FALSE)</f>
        <v> 0..1</v>
      </c>
      <c r="C232" s="43"/>
      <c r="D232" s="72"/>
      <c r="E232" s="298" t="s">
        <v>1004</v>
      </c>
      <c r="F232" s="299"/>
      <c r="G232" s="291" t="s">
        <v>1999</v>
      </c>
      <c r="H232" s="292"/>
      <c r="I232" s="93" t="str">
        <f>IF(VLOOKUP($A232,'FE - Flux 2 - UBL'!$A232:$R1107,11,FALSE)=0,"",VLOOKUP($A232,'FE - Flux 2 - UBL'!$A232:$R1107,11,FALSE))</f>
        <v> TEXT</v>
      </c>
      <c r="J232" s="93">
        <f>IF(VLOOKUP($A232,'FE - Flux 2 - UBL'!$A232:$R1107,12,FALSE)=0,"",VLOOKUP($A232,'FE - Flux 2 - UBL'!$A232:$R1107,12,FALSE))</f>
        <v>255</v>
      </c>
      <c r="K232" s="91" t="str">
        <f>IF(VLOOKUP($A232,'FE - Flux 2 - UBL'!$A232:$R1107,13,FALSE)=0,"",VLOOKUP($A232,'FE - Flux 2 - UBL'!$A232:$R1107,13,FALSE))</f>
        <v/>
      </c>
      <c r="L232" s="159" t="str">
        <f>IF(VLOOKUP($A232,'FE - Flux 2 - UBL'!$A232:$R1107,14,FALSE)=0,"",VLOOKUP($A232,'FE - Flux 2 - UBL'!$A232:$R1107,14,FALSE))</f>
        <v/>
      </c>
      <c r="M232" s="95" t="str">
        <f>IF(VLOOKUP($A232,'FE - Flux 2 - UBL'!$A232:$R1107,15,FALSE)=0,"",VLOOKUP($A232,'FE - Flux 2 - UBL'!$A232:$R1107,15,FALSE))</f>
        <v> Additional line of an address, which can be used to provide details and supplement the main line.</v>
      </c>
      <c r="N232" s="95" t="str">
        <f>IF(VLOOKUP($A232,'FE - Flux 2 - UBL'!$A232:$R1107,16,FALSE)=0,"",VLOOKUP($A232,'FE - Flux 2 - UBL'!$A232:$R1107,16,FALSE))</f>
        <v/>
      </c>
      <c r="O232" s="91" t="str">
        <f>IF(VLOOKUP($A232,'FE - Flux 2 - UBL'!$A232:$R1107,17,FALSE)=0,"",VLOOKUP($A232,'FE - Flux 2 - UBL'!$A232:$R1107,17,FALSE))</f>
        <v/>
      </c>
      <c r="P232" s="91" t="str">
        <f>IF(VLOOKUP($A232,'FE - Flux 2 - UBL'!$A232:$R1107,18,FALSE)=0,"",VLOOKUP($A232,'FE - Flux 2 - UBL'!$A232:$R1107,18,FALSE))</f>
        <v/>
      </c>
      <c r="Q232" s="91" t="str">
        <f>IF(VLOOKUP($A232,'FE - Flux 2 - UBL'!$A232:$S1107,19,FALSE)=0,"",VLOOKUP($A232,'FE - Flux 2 - UBL'!$A232:$S1107,19,FALSE))</f>
        <v/>
      </c>
      <c r="R232" s="91" t="s">
        <v>2174</v>
      </c>
      <c r="S232" s="95" t="str">
        <f>IF(VLOOKUP($A232,'FE - Flux 2 - CII'!$A232:$R672,17,FALSE)=0,"",VLOOKUP($A232,'FE - Flux 2 - CII'!$A232:$R672,18,FALSE))</f>
        <v/>
      </c>
    </row>
    <row r="233" spans="1:19" ht="28">
      <c r="A233" s="109" t="s">
        <v>1006</v>
      </c>
      <c r="B233" s="238" t="str">
        <f>VLOOKUP(A233,'FE - Flux 2 - UBL'!A233:D913,4,FALSE)</f>
        <v> 0..1</v>
      </c>
      <c r="C233" s="43"/>
      <c r="D233" s="72"/>
      <c r="E233" s="298" t="s">
        <v>1007</v>
      </c>
      <c r="F233" s="299"/>
      <c r="G233" s="291" t="s">
        <v>2000</v>
      </c>
      <c r="H233" s="292"/>
      <c r="I233" s="93" t="str">
        <f>IF(VLOOKUP($A233,'FE - Flux 2 - UBL'!$A233:$R1108,11,FALSE)=0,"",VLOOKUP($A233,'FE - Flux 2 - UBL'!$A233:$R1108,11,FALSE))</f>
        <v> TEXT</v>
      </c>
      <c r="J233" s="93">
        <f>IF(VLOOKUP($A233,'FE - Flux 2 - UBL'!$A233:$R1108,12,FALSE)=0,"",VLOOKUP($A233,'FE - Flux 2 - UBL'!$A233:$R1108,12,FALSE))</f>
        <v>255</v>
      </c>
      <c r="K233" s="91" t="str">
        <f>IF(VLOOKUP($A233,'FE - Flux 2 - UBL'!$A233:$R1108,13,FALSE)=0,"",VLOOKUP($A233,'FE - Flux 2 - UBL'!$A233:$R1108,13,FALSE))</f>
        <v/>
      </c>
      <c r="L233" s="159" t="str">
        <f>IF(VLOOKUP($A233,'FE - Flux 2 - UBL'!$A233:$R1108,14,FALSE)=0,"",VLOOKUP($A233,'FE - Flux 2 - UBL'!$A233:$R1108,14,FALSE))</f>
        <v/>
      </c>
      <c r="M233" s="95" t="str">
        <f>IF(VLOOKUP($A233,'FE - Flux 2 - UBL'!$A233:$R1108,15,FALSE)=0,"",VLOOKUP($A233,'FE - Flux 2 - UBL'!$A233:$R1108,15,FALSE))</f>
        <v> Common name of the municipality, town or village in which the payer's address is located</v>
      </c>
      <c r="N233" s="95" t="str">
        <f>IF(VLOOKUP($A233,'FE - Flux 2 - UBL'!$A233:$R1108,16,FALSE)=0,"",VLOOKUP($A233,'FE - Flux 2 - UBL'!$A233:$R1108,16,FALSE))</f>
        <v/>
      </c>
      <c r="O233" s="91" t="str">
        <f>IF(VLOOKUP($A233,'FE - Flux 2 - UBL'!$A233:$R1108,17,FALSE)=0,"",VLOOKUP($A233,'FE - Flux 2 - UBL'!$A233:$R1108,17,FALSE))</f>
        <v/>
      </c>
      <c r="P233" s="91" t="str">
        <f>IF(VLOOKUP($A233,'FE - Flux 2 - UBL'!$A233:$R1108,18,FALSE)=0,"",VLOOKUP($A233,'FE - Flux 2 - UBL'!$A233:$R1108,18,FALSE))</f>
        <v/>
      </c>
      <c r="Q233" s="91" t="str">
        <f>IF(VLOOKUP($A233,'FE - Flux 2 - UBL'!$A233:$S1108,19,FALSE)=0,"",VLOOKUP($A233,'FE - Flux 2 - UBL'!$A233:$S1108,19,FALSE))</f>
        <v/>
      </c>
      <c r="R233" s="91" t="s">
        <v>2174</v>
      </c>
      <c r="S233" s="95" t="str">
        <f>IF(VLOOKUP($A233,'FE - Flux 2 - CII'!$A233:$R673,17,FALSE)=0,"",VLOOKUP($A233,'FE - Flux 2 - CII'!$A233:$R673,18,FALSE))</f>
        <v/>
      </c>
    </row>
    <row r="234" spans="1:19" ht="28">
      <c r="A234" s="109" t="s">
        <v>1009</v>
      </c>
      <c r="B234" s="238" t="str">
        <f>VLOOKUP(A234,'FE - Flux 2 - UBL'!A234:D914,4,FALSE)</f>
        <v> 0..1</v>
      </c>
      <c r="C234" s="43"/>
      <c r="D234" s="72"/>
      <c r="E234" s="298" t="s">
        <v>1010</v>
      </c>
      <c r="F234" s="299"/>
      <c r="G234" s="291" t="s">
        <v>2001</v>
      </c>
      <c r="H234" s="292"/>
      <c r="I234" s="93" t="str">
        <f>IF(VLOOKUP($A234,'FE - Flux 2 - UBL'!$A234:$R1109,11,FALSE)=0,"",VLOOKUP($A234,'FE - Flux 2 - UBL'!$A234:$R1109,11,FALSE))</f>
        <v> TEXT</v>
      </c>
      <c r="J234" s="93">
        <f>IF(VLOOKUP($A234,'FE - Flux 2 - UBL'!$A234:$R1109,12,FALSE)=0,"",VLOOKUP($A234,'FE - Flux 2 - UBL'!$A234:$R1109,12,FALSE))</f>
        <v>10</v>
      </c>
      <c r="K234" s="91" t="str">
        <f>IF(VLOOKUP($A234,'FE - Flux 2 - UBL'!$A234:$R1109,13,FALSE)=0,"",VLOOKUP($A234,'FE - Flux 2 - UBL'!$A234:$R1109,13,FALSE))</f>
        <v/>
      </c>
      <c r="L234" s="159" t="str">
        <f>IF(VLOOKUP($A234,'FE - Flux 2 - UBL'!$A234:$R1109,14,FALSE)=0,"",VLOOKUP($A234,'FE - Flux 2 - UBL'!$A234:$R1109,14,FALSE))</f>
        <v/>
      </c>
      <c r="M234" s="95" t="str">
        <f>IF(VLOOKUP($A234,'FE - Flux 2 - UBL'!$A234:$R1109,15,FALSE)=0,"",VLOOKUP($A234,'FE - Flux 2 - UBL'!$A234:$R1109,15,FALSE))</f>
        <v> Identifier for an addressable group of properties, consistent with the applicable postal service.</v>
      </c>
      <c r="N234" s="95" t="str">
        <f>IF(VLOOKUP($A234,'FE - Flux 2 - UBL'!$A234:$R1109,16,FALSE)=0,"",VLOOKUP($A234,'FE - Flux 2 - UBL'!$A234:$R1109,16,FALSE))</f>
        <v> Example: postal code or postal delivery number.</v>
      </c>
      <c r="O234" s="91" t="str">
        <f>IF(VLOOKUP($A234,'FE - Flux 2 - UBL'!$A234:$R1109,17,FALSE)=0,"",VLOOKUP($A234,'FE - Flux 2 - UBL'!$A234:$R1109,17,FALSE))</f>
        <v/>
      </c>
      <c r="P234" s="91" t="str">
        <f>IF(VLOOKUP($A234,'FE - Flux 2 - UBL'!$A234:$R1109,18,FALSE)=0,"",VLOOKUP($A234,'FE - Flux 2 - UBL'!$A234:$R1109,18,FALSE))</f>
        <v/>
      </c>
      <c r="Q234" s="91" t="str">
        <f>IF(VLOOKUP($A234,'FE - Flux 2 - UBL'!$A234:$S1109,19,FALSE)=0,"",VLOOKUP($A234,'FE - Flux 2 - UBL'!$A234:$S1109,19,FALSE))</f>
        <v/>
      </c>
      <c r="R234" s="91" t="s">
        <v>2174</v>
      </c>
      <c r="S234" s="95" t="str">
        <f>IF(VLOOKUP($A234,'FE - Flux 2 - CII'!$A234:$R674,17,FALSE)=0,"",VLOOKUP($A234,'FE - Flux 2 - CII'!$A234:$R674,18,FALSE))</f>
        <v/>
      </c>
    </row>
    <row r="235" spans="1:19" ht="28">
      <c r="A235" s="109" t="s">
        <v>1012</v>
      </c>
      <c r="B235" s="238" t="str">
        <f>VLOOKUP(A235,'FE - Flux 2 - UBL'!A235:D915,4,FALSE)</f>
        <v> 0..1</v>
      </c>
      <c r="C235" s="43"/>
      <c r="D235" s="72"/>
      <c r="E235" s="298" t="s">
        <v>1013</v>
      </c>
      <c r="F235" s="299"/>
      <c r="G235" s="291" t="s">
        <v>2002</v>
      </c>
      <c r="H235" s="292"/>
      <c r="I235" s="93" t="str">
        <f>IF(VLOOKUP($A235,'FE - Flux 2 - UBL'!$A235:$R1110,11,FALSE)=0,"",VLOOKUP($A235,'FE - Flux 2 - UBL'!$A235:$R1110,11,FALSE))</f>
        <v> TEXT</v>
      </c>
      <c r="J235" s="93">
        <f>IF(VLOOKUP($A235,'FE - Flux 2 - UBL'!$A235:$R1110,12,FALSE)=0,"",VLOOKUP($A235,'FE - Flux 2 - UBL'!$A235:$R1110,12,FALSE))</f>
        <v>255</v>
      </c>
      <c r="K235" s="91" t="str">
        <f>IF(VLOOKUP($A235,'FE - Flux 2 - UBL'!$A235:$R1110,13,FALSE)=0,"",VLOOKUP($A235,'FE - Flux 2 - UBL'!$A235:$R1110,13,FALSE))</f>
        <v/>
      </c>
      <c r="L235" s="159" t="str">
        <f>IF(VLOOKUP($A235,'FE - Flux 2 - UBL'!$A235:$R1110,14,FALSE)=0,"",VLOOKUP($A235,'FE - Flux 2 - UBL'!$A235:$R1110,14,FALSE))</f>
        <v/>
      </c>
      <c r="M235" s="95" t="str">
        <f>IF(VLOOKUP($A235,'FE - Flux 2 - UBL'!$A235:$R1110,15,FALSE)=0,"",VLOOKUP($A235,'FE - Flux 2 - UBL'!$A235:$R1110,15,FALSE))</f>
        <v> Subdivision of a country.</v>
      </c>
      <c r="N235" s="95" t="str">
        <f>IF(VLOOKUP($A235,'FE - Flux 2 - UBL'!$A235:$R1110,16,FALSE)=0,"",VLOOKUP($A235,'FE - Flux 2 - UBL'!$A235:$R1110,16,FALSE))</f>
        <v> Example: region, county, state, province, etc.</v>
      </c>
      <c r="O235" s="91" t="str">
        <f>IF(VLOOKUP($A235,'FE - Flux 2 - UBL'!$A235:$R1110,17,FALSE)=0,"",VLOOKUP($A235,'FE - Flux 2 - UBL'!$A235:$R1110,17,FALSE))</f>
        <v/>
      </c>
      <c r="P235" s="91" t="str">
        <f>IF(VLOOKUP($A235,'FE - Flux 2 - UBL'!$A235:$R1110,18,FALSE)=0,"",VLOOKUP($A235,'FE - Flux 2 - UBL'!$A235:$R1110,18,FALSE))</f>
        <v/>
      </c>
      <c r="Q235" s="91" t="str">
        <f>IF(VLOOKUP($A235,'FE - Flux 2 - UBL'!$A235:$S1110,19,FALSE)=0,"",VLOOKUP($A235,'FE - Flux 2 - UBL'!$A235:$S1110,19,FALSE))</f>
        <v/>
      </c>
      <c r="R235" s="91" t="s">
        <v>2174</v>
      </c>
      <c r="S235" s="95" t="str">
        <f>IF(VLOOKUP($A235,'FE - Flux 2 - CII'!$A235:$R675,17,FALSE)=0,"",VLOOKUP($A235,'FE - Flux 2 - CII'!$A235:$R675,18,FALSE))</f>
        <v/>
      </c>
    </row>
    <row r="236" spans="1:19" ht="56">
      <c r="A236" s="109" t="s">
        <v>1015</v>
      </c>
      <c r="B236" s="238" t="str">
        <f>VLOOKUP(A236,'FE - Flux 2 - UBL'!A236:D916,4,FALSE)</f>
        <v> 1..1</v>
      </c>
      <c r="C236" s="43"/>
      <c r="D236" s="70"/>
      <c r="E236" s="298" t="s">
        <v>1016</v>
      </c>
      <c r="F236" s="299"/>
      <c r="G236" s="291" t="s">
        <v>2003</v>
      </c>
      <c r="H236" s="292"/>
      <c r="I236" s="93" t="str">
        <f>IF(VLOOKUP($A236,'FE - Flux 2 - UBL'!$A236:$R1111,11,FALSE)=0,"",VLOOKUP($A236,'FE - Flux 2 - UBL'!$A236:$R1111,11,FALSE))</f>
        <v> CODED</v>
      </c>
      <c r="J236" s="93">
        <f>IF(VLOOKUP($A236,'FE - Flux 2 - UBL'!$A236:$R1111,12,FALSE)=0,"",VLOOKUP($A236,'FE - Flux 2 - UBL'!$A236:$R1111,12,FALSE))</f>
        <v>2</v>
      </c>
      <c r="K236" s="91" t="str">
        <f>IF(VLOOKUP($A236,'FE - Flux 2 - UBL'!$A236:$R1111,13,FALSE)=0,"",VLOOKUP($A236,'FE - Flux 2 - UBL'!$A236:$R1111,13,FALSE))</f>
        <v> ISO 3166</v>
      </c>
      <c r="L236" s="159" t="str">
        <f>IF(VLOOKUP($A236,'FE - Flux 2 - UBL'!$A236:$R1111,14,FALSE)=0,"",VLOOKUP($A236,'FE - Flux 2 - UBL'!$A236:$R1111,14,FALSE))</f>
        <v/>
      </c>
      <c r="M236" s="95" t="str">
        <f>IF(VLOOKUP($A236,'FE - Flux 2 - UBL'!$A236:$R1111,15,FALSE)=0,"",VLOOKUP($A236,'FE - Flux 2 - UBL'!$A236:$R1111,15,FALSE))</f>
        <v>Country identification code.</v>
      </c>
      <c r="N236" s="95" t="str">
        <f>IF(VLOOKUP($A236,'FE - Flux 2 - UBL'!$A236:$R1111,16,FALSE)=0,"",VLOOKUP($A236,'FE - Flux 2 - UBL'!$A236:$R1111,16,FALSE))</f>
        <v> Valid country lists are registered with the Maintenance Agency for ISO 3166-1 “Codes for the representation of country names and their subdivisions”. It is recommended to use alpha-2 representation.</v>
      </c>
      <c r="O236" s="91" t="str">
        <f>IF(VLOOKUP($A236,'FE - Flux 2 - UBL'!$A236:$R1111,17,FALSE)=0,"",VLOOKUP($A236,'FE - Flux 2 - UBL'!$A236:$R1111,17,FALSE))</f>
        <v> G2.01</v>
      </c>
      <c r="P236" s="91" t="str">
        <f>IF(VLOOKUP($A236,'FE - Flux 2 - UBL'!$A236:$R1111,18,FALSE)=0,"",VLOOKUP($A236,'FE - Flux 2 - UBL'!$A236:$R1111,18,FALSE))</f>
        <v/>
      </c>
      <c r="Q236" s="91" t="str">
        <f>IF(VLOOKUP($A236,'FE - Flux 2 - UBL'!$A236:$S1111,19,FALSE)=0,"",VLOOKUP($A236,'FE - Flux 2 - UBL'!$A236:$S1111,19,FALSE))</f>
        <v/>
      </c>
      <c r="R236" s="91" t="s">
        <v>2174</v>
      </c>
      <c r="S236" s="95" t="str">
        <f>IF(VLOOKUP($A236,'FE - Flux 2 - CII'!$A236:$R676,17,FALSE)=0,"",VLOOKUP($A236,'FE - Flux 2 - CII'!$A236:$R676,18,FALSE))</f>
        <v/>
      </c>
    </row>
    <row r="237" spans="1:19" ht="28">
      <c r="A237" s="97" t="s">
        <v>1018</v>
      </c>
      <c r="B237" s="238" t="str">
        <f>VLOOKUP(A237,'FE - Flux 2 - UBL'!A237:D917,4,FALSE)</f>
        <v> 0..1</v>
      </c>
      <c r="C237" s="43"/>
      <c r="D237" s="300" t="s">
        <v>1019</v>
      </c>
      <c r="E237" s="301"/>
      <c r="F237" s="301"/>
      <c r="G237" s="291" t="s">
        <v>2004</v>
      </c>
      <c r="H237" s="292"/>
      <c r="I237" s="93" t="str">
        <f>IF(VLOOKUP($A237,'FE - Flux 2 - UBL'!$A237:$R1112,11,FALSE)=0,"",VLOOKUP($A237,'FE - Flux 2 - UBL'!$A237:$R1112,11,FALSE))</f>
        <v/>
      </c>
      <c r="J237" s="93" t="str">
        <f>IF(VLOOKUP($A237,'FE - Flux 2 - UBL'!$A237:$R1112,12,FALSE)=0,"",VLOOKUP($A237,'FE - Flux 2 - UBL'!$A237:$R1112,12,FALSE))</f>
        <v/>
      </c>
      <c r="K237" s="91" t="str">
        <f>IF(VLOOKUP($A237,'FE - Flux 2 - UBL'!$A237:$R1112,13,FALSE)=0,"",VLOOKUP($A237,'FE - Flux 2 - UBL'!$A237:$R1112,13,FALSE))</f>
        <v/>
      </c>
      <c r="L237" s="159" t="str">
        <f>IF(VLOOKUP($A237,'FE - Flux 2 - UBL'!$A237:$R1112,14,FALSE)=0,"",VLOOKUP($A237,'FE - Flux 2 - UBL'!$A237:$R1112,14,FALSE))</f>
        <v/>
      </c>
      <c r="M237" s="95" t="str">
        <f>IF(VLOOKUP($A237,'FE - Flux 2 - UBL'!$A237:$R1112,15,FALSE)=0,"",VLOOKUP($A237,'FE - Flux 2 - UBL'!$A237:$R1112,15,FALSE))</f>
        <v/>
      </c>
      <c r="N237" s="95" t="str">
        <f>IF(VLOOKUP($A237,'FE - Flux 2 - UBL'!$A237:$R1112,16,FALSE)=0,"",VLOOKUP($A237,'FE - Flux 2 - UBL'!$A237:$R1112,16,FALSE))</f>
        <v/>
      </c>
      <c r="O237" s="91" t="str">
        <f>IF(VLOOKUP($A237,'FE - Flux 2 - UBL'!$A237:$R1112,17,FALSE)=0,"",VLOOKUP($A237,'FE - Flux 2 - UBL'!$A237:$R1112,17,FALSE))</f>
        <v/>
      </c>
      <c r="P237" s="91" t="str">
        <f>IF(VLOOKUP($A237,'FE - Flux 2 - UBL'!$A237:$R1112,18,FALSE)=0,"",VLOOKUP($A237,'FE - Flux 2 - UBL'!$A237:$R1112,18,FALSE))</f>
        <v/>
      </c>
      <c r="Q237" s="91" t="str">
        <f>IF(VLOOKUP($A237,'FE - Flux 2 - UBL'!$A237:$S1112,19,FALSE)=0,"",VLOOKUP($A237,'FE - Flux 2 - UBL'!$A237:$S1112,19,FALSE))</f>
        <v/>
      </c>
      <c r="R237" s="91" t="s">
        <v>2174</v>
      </c>
      <c r="S237" s="95" t="str">
        <f>IF(VLOOKUP($A237,'FE - Flux 2 - CII'!$A237:$R677,17,FALSE)=0,"",VLOOKUP($A237,'FE - Flux 2 - CII'!$A237:$R677,18,FALSE))</f>
        <v/>
      </c>
    </row>
    <row r="238" spans="1:19" ht="28">
      <c r="A238" s="109" t="s">
        <v>1021</v>
      </c>
      <c r="B238" s="238" t="str">
        <f>VLOOKUP(A238,'FE - Flux 2 - UBL'!A238:D918,4,FALSE)</f>
        <v> 0..1</v>
      </c>
      <c r="C238" s="43"/>
      <c r="D238" s="72"/>
      <c r="E238" s="298" t="s">
        <v>1022</v>
      </c>
      <c r="F238" s="299"/>
      <c r="G238" s="291" t="s">
        <v>2193</v>
      </c>
      <c r="H238" s="292"/>
      <c r="I238" s="93" t="str">
        <f>IF(VLOOKUP($A238,'FE - Flux 2 - UBL'!$A238:$R1113,11,FALSE)=0,"",VLOOKUP($A238,'FE - Flux 2 - UBL'!$A238:$R1113,11,FALSE))</f>
        <v> TEXT</v>
      </c>
      <c r="J238" s="93">
        <f>IF(VLOOKUP($A238,'FE - Flux 2 - UBL'!$A238:$R1113,12,FALSE)=0,"",VLOOKUP($A238,'FE - Flux 2 - UBL'!$A238:$R1113,12,FALSE))</f>
        <v>100</v>
      </c>
      <c r="K238" s="91" t="str">
        <f>IF(VLOOKUP($A238,'FE - Flux 2 - UBL'!$A238:$R1113,13,FALSE)=0,"",VLOOKUP($A238,'FE - Flux 2 - UBL'!$A238:$R1113,13,FALSE))</f>
        <v/>
      </c>
      <c r="L238" s="159" t="str">
        <f>IF(VLOOKUP($A238,'FE - Flux 2 - UBL'!$A238:$R1113,14,FALSE)=0,"",VLOOKUP($A238,'FE - Flux 2 - UBL'!$A238:$R1113,14,FALSE))</f>
        <v/>
      </c>
      <c r="M238" s="95" t="str">
        <f>IF(VLOOKUP($A238,'FE - Flux 2 - UBL'!$A238:$R1113,15,FALSE)=0,"",VLOOKUP($A238,'FE - Flux 2 - UBL'!$A238:$R1113,15,FALSE))</f>
        <v> Point of contact corresponding to a legal entity or legal entity.</v>
      </c>
      <c r="N238" s="95" t="str">
        <f>IF(VLOOKUP($A238,'FE - Flux 2 - UBL'!$A238:$R1113,16,FALSE)=0,"",VLOOKUP($A238,'FE - Flux 2 - UBL'!$A238:$R1113,16,FALSE))</f>
        <v> Example: name of a person, or identification of a contact, department or office</v>
      </c>
      <c r="O238" s="91" t="str">
        <f>IF(VLOOKUP($A238,'FE - Flux 2 - UBL'!$A238:$R1113,17,FALSE)=0,"",VLOOKUP($A238,'FE - Flux 2 - UBL'!$A238:$R1113,17,FALSE))</f>
        <v/>
      </c>
      <c r="P238" s="91" t="str">
        <f>IF(VLOOKUP($A238,'FE - Flux 2 - UBL'!$A238:$R1113,18,FALSE)=0,"",VLOOKUP($A238,'FE - Flux 2 - UBL'!$A238:$R1113,18,FALSE))</f>
        <v/>
      </c>
      <c r="Q238" s="91" t="str">
        <f>IF(VLOOKUP($A238,'FE - Flux 2 - UBL'!$A238:$S1113,19,FALSE)=0,"",VLOOKUP($A238,'FE - Flux 2 - UBL'!$A238:$S1113,19,FALSE))</f>
        <v/>
      </c>
      <c r="R238" s="91" t="s">
        <v>2174</v>
      </c>
      <c r="S238" s="95" t="str">
        <f>IF(VLOOKUP($A238,'FE - Flux 2 - CII'!$A238:$R678,17,FALSE)=0,"",VLOOKUP($A238,'FE - Flux 2 - CII'!$A238:$R678,18,FALSE))</f>
        <v/>
      </c>
    </row>
    <row r="239" spans="1:19" ht="28">
      <c r="A239" s="109" t="s">
        <v>1024</v>
      </c>
      <c r="B239" s="238" t="str">
        <f>VLOOKUP(A239,'FE - Flux 2 - UBL'!A239:D919,4,FALSE)</f>
        <v> 0..1</v>
      </c>
      <c r="C239" s="43"/>
      <c r="D239" s="73"/>
      <c r="E239" s="298" t="s">
        <v>1025</v>
      </c>
      <c r="F239" s="299"/>
      <c r="G239" s="291" t="s">
        <v>2006</v>
      </c>
      <c r="H239" s="292"/>
      <c r="I239" s="93" t="str">
        <f>IF(VLOOKUP($A239,'FE - Flux 2 - UBL'!$A239:$R1114,11,FALSE)=0,"",VLOOKUP($A239,'FE - Flux 2 - UBL'!$A239:$R1114,11,FALSE))</f>
        <v> TEXT</v>
      </c>
      <c r="J239" s="93">
        <f>IF(VLOOKUP($A239,'FE - Flux 2 - UBL'!$A239:$R1114,12,FALSE)=0,"",VLOOKUP($A239,'FE - Flux 2 - UBL'!$A239:$R1114,12,FALSE))</f>
        <v>15</v>
      </c>
      <c r="K239" s="91" t="str">
        <f>IF(VLOOKUP($A239,'FE - Flux 2 - UBL'!$A239:$R1114,13,FALSE)=0,"",VLOOKUP($A239,'FE - Flux 2 - UBL'!$A239:$R1114,13,FALSE))</f>
        <v/>
      </c>
      <c r="L239" s="159" t="str">
        <f>IF(VLOOKUP($A239,'FE - Flux 2 - UBL'!$A239:$R1114,14,FALSE)=0,"",VLOOKUP($A239,'FE - Flux 2 - UBL'!$A239:$R1114,14,FALSE))</f>
        <v/>
      </c>
      <c r="M239" s="95" t="str">
        <f>IF(VLOOKUP($A239,'FE - Flux 2 - UBL'!$A239:$R1114,15,FALSE)=0,"",VLOOKUP($A239,'FE - Flux 2 - UBL'!$A239:$R1114,15,FALSE))</f>
        <v> Contact point telephone number.</v>
      </c>
      <c r="N239" s="95" t="str">
        <f>IF(VLOOKUP($A239,'FE - Flux 2 - UBL'!$A239:$R1114,16,FALSE)=0,"",VLOOKUP($A239,'FE - Flux 2 - UBL'!$A239:$R1114,16,FALSE))</f>
        <v/>
      </c>
      <c r="O239" s="91" t="str">
        <f>IF(VLOOKUP($A239,'FE - Flux 2 - UBL'!$A239:$R1114,17,FALSE)=0,"",VLOOKUP($A239,'FE - Flux 2 - UBL'!$A239:$R1114,17,FALSE))</f>
        <v/>
      </c>
      <c r="P239" s="91" t="str">
        <f>IF(VLOOKUP($A239,'FE - Flux 2 - UBL'!$A239:$R1114,18,FALSE)=0,"",VLOOKUP($A239,'FE - Flux 2 - UBL'!$A239:$R1114,18,FALSE))</f>
        <v/>
      </c>
      <c r="Q239" s="91" t="str">
        <f>IF(VLOOKUP($A239,'FE - Flux 2 - UBL'!$A239:$S1114,19,FALSE)=0,"",VLOOKUP($A239,'FE - Flux 2 - UBL'!$A239:$S1114,19,FALSE))</f>
        <v/>
      </c>
      <c r="R239" s="91" t="s">
        <v>2174</v>
      </c>
      <c r="S239" s="95" t="str">
        <f>IF(VLOOKUP($A239,'FE - Flux 2 - CII'!$A239:$R679,17,FALSE)=0,"",VLOOKUP($A239,'FE - Flux 2 - CII'!$A239:$R679,18,FALSE))</f>
        <v/>
      </c>
    </row>
    <row r="240" spans="1:19" ht="28">
      <c r="A240" s="109" t="s">
        <v>1027</v>
      </c>
      <c r="B240" s="238" t="str">
        <f>VLOOKUP(A240,'FE - Flux 2 - UBL'!A240:D920,4,FALSE)</f>
        <v> 0..1</v>
      </c>
      <c r="C240" s="43"/>
      <c r="D240" s="74"/>
      <c r="E240" s="298" t="s">
        <v>1028</v>
      </c>
      <c r="F240" s="299"/>
      <c r="G240" s="291" t="s">
        <v>2007</v>
      </c>
      <c r="H240" s="292"/>
      <c r="I240" s="93" t="str">
        <f>IF(VLOOKUP($A240,'FE - Flux 2 - UBL'!$A240:$R1115,11,FALSE)=0,"",VLOOKUP($A240,'FE - Flux 2 - UBL'!$A240:$R1115,11,FALSE))</f>
        <v> TEXT</v>
      </c>
      <c r="J240" s="93">
        <f>IF(VLOOKUP($A240,'FE - Flux 2 - UBL'!$A240:$R1115,12,FALSE)=0,"",VLOOKUP($A240,'FE - Flux 2 - UBL'!$A240:$R1115,12,FALSE))</f>
        <v>50</v>
      </c>
      <c r="K240" s="91" t="str">
        <f>IF(VLOOKUP($A240,'FE - Flux 2 - UBL'!$A240:$R1115,13,FALSE)=0,"",VLOOKUP($A240,'FE - Flux 2 - UBL'!$A240:$R1115,13,FALSE))</f>
        <v/>
      </c>
      <c r="L240" s="159" t="str">
        <f>IF(VLOOKUP($A240,'FE - Flux 2 - UBL'!$A240:$R1115,14,FALSE)=0,"",VLOOKUP($A240,'FE - Flux 2 - UBL'!$A240:$R1115,14,FALSE))</f>
        <v/>
      </c>
      <c r="M240" s="95" t="str">
        <f>IF(VLOOKUP($A240,'FE - Flux 2 - UBL'!$A240:$R1115,15,FALSE)=0,"",VLOOKUP($A240,'FE - Flux 2 - UBL'!$A240:$R1115,15,FALSE))</f>
        <v> Contact point email address.</v>
      </c>
      <c r="N240" s="95" t="str">
        <f>IF(VLOOKUP($A240,'FE - Flux 2 - UBL'!$A240:$R1115,16,FALSE)=0,"",VLOOKUP($A240,'FE - Flux 2 - UBL'!$A240:$R1115,16,FALSE))</f>
        <v/>
      </c>
      <c r="O240" s="91" t="str">
        <f>IF(VLOOKUP($A240,'FE - Flux 2 - UBL'!$A240:$R1115,17,FALSE)=0,"",VLOOKUP($A240,'FE - Flux 2 - UBL'!$A240:$R1115,17,FALSE))</f>
        <v/>
      </c>
      <c r="P240" s="91" t="str">
        <f>IF(VLOOKUP($A240,'FE - Flux 2 - UBL'!$A240:$R1115,18,FALSE)=0,"",VLOOKUP($A240,'FE - Flux 2 - UBL'!$A240:$R1115,18,FALSE))</f>
        <v/>
      </c>
      <c r="Q240" s="91" t="str">
        <f>IF(VLOOKUP($A240,'FE - Flux 2 - UBL'!$A240:$S1115,19,FALSE)=0,"",VLOOKUP($A240,'FE - Flux 2 - UBL'!$A240:$S1115,19,FALSE))</f>
        <v/>
      </c>
      <c r="R240" s="91" t="s">
        <v>2174</v>
      </c>
      <c r="S240" s="95" t="str">
        <f>IF(VLOOKUP($A240,'FE - Flux 2 - CII'!$A240:$R680,17,FALSE)=0,"",VLOOKUP($A240,'FE - Flux 2 - CII'!$A240:$R680,18,FALSE))</f>
        <v/>
      </c>
    </row>
    <row r="241" spans="1:19" ht="28">
      <c r="A241" s="89" t="s">
        <v>1030</v>
      </c>
      <c r="B241" s="238" t="str">
        <f>VLOOKUP(A241,'FE - Flux 2 - UBL'!A241:D921,4,FALSE)</f>
        <v> 0..1</v>
      </c>
      <c r="C241" s="219" t="s">
        <v>1031</v>
      </c>
      <c r="D241" s="23"/>
      <c r="E241" s="23"/>
      <c r="F241" s="23"/>
      <c r="G241" s="291" t="s">
        <v>2008</v>
      </c>
      <c r="H241" s="292"/>
      <c r="I241" s="93" t="str">
        <f>IF(VLOOKUP($A241,'FE - Flux 2 - UBL'!$A241:$R1116,11,FALSE)=0,"",VLOOKUP($A241,'FE - Flux 2 - UBL'!$A241:$R1116,11,FALSE))</f>
        <v/>
      </c>
      <c r="J241" s="93" t="str">
        <f>IF(VLOOKUP($A241,'FE - Flux 2 - UBL'!$A241:$R1116,12,FALSE)=0,"",VLOOKUP($A241,'FE - Flux 2 - UBL'!$A241:$R1116,12,FALSE))</f>
        <v/>
      </c>
      <c r="K241" s="91" t="str">
        <f>IF(VLOOKUP($A241,'FE - Flux 2 - UBL'!$A241:$R1116,13,FALSE)=0,"",VLOOKUP($A241,'FE - Flux 2 - UBL'!$A241:$R1116,13,FALSE))</f>
        <v/>
      </c>
      <c r="L241" s="159" t="str">
        <f>IF(VLOOKUP($A241,'FE - Flux 2 - UBL'!$A241:$R1116,14,FALSE)=0,"",VLOOKUP($A241,'FE - Flux 2 - UBL'!$A241:$R1116,14,FALSE))</f>
        <v/>
      </c>
      <c r="M241" s="95" t="str">
        <f>IF(VLOOKUP($A241,'FE - Flux 2 - UBL'!$A241:$R1116,15,FALSE)=0,"",VLOOKUP($A241,'FE - Flux 2 - UBL'!$A241:$R1116,15,FALSE))</f>
        <v>Group of business terms providing information about the Seller's Tax Representative.</v>
      </c>
      <c r="N241" s="95" t="str">
        <f>IF(VLOOKUP($A241,'FE - Flux 2 - UBL'!$A241:$R1116,16,FALSE)=0,"",VLOOKUP($A241,'FE - Flux 2 - UBL'!$A241:$R1116,16,FALSE))</f>
        <v/>
      </c>
      <c r="O241" s="91" t="str">
        <f>IF(VLOOKUP($A241,'FE - Flux 2 - UBL'!$A241:$R1116,17,FALSE)=0,"",VLOOKUP($A241,'FE - Flux 2 - UBL'!$A241:$R1116,17,FALSE))</f>
        <v> G6.13 G1.76</v>
      </c>
      <c r="P241" s="91" t="str">
        <f>IF(VLOOKUP($A241,'FE - Flux 2 - UBL'!$A241:$R1116,18,FALSE)=0,"",VLOOKUP($A241,'FE - Flux 2 - UBL'!$A241:$R1116,18,FALSE))</f>
        <v/>
      </c>
      <c r="Q241" s="91" t="str">
        <f>IF(VLOOKUP($A241,'FE - Flux 2 - UBL'!$A241:$S1116,19,FALSE)=0,"",VLOOKUP($A241,'FE - Flux 2 - UBL'!$A241:$S1116,19,FALSE))</f>
        <v/>
      </c>
      <c r="R241" s="91" t="s">
        <v>2173</v>
      </c>
      <c r="S241" s="95" t="str">
        <f>IF(VLOOKUP($A241,'FE - Flux 2 - CII'!$A241:$R681,17,FALSE)=0,"",VLOOKUP($A241,'FE - Flux 2 - CII'!$A241:$R681,18,FALSE))</f>
        <v/>
      </c>
    </row>
    <row r="242" spans="1:19">
      <c r="A242" s="97" t="s">
        <v>1035</v>
      </c>
      <c r="B242" s="238" t="str">
        <f>VLOOKUP(A242,'FE - Flux 2 - UBL'!A242:D922,4,FALSE)</f>
        <v> 1..1</v>
      </c>
      <c r="C242" s="43"/>
      <c r="D242" s="99" t="s">
        <v>1036</v>
      </c>
      <c r="E242" s="133"/>
      <c r="F242" s="133"/>
      <c r="G242" s="291" t="s">
        <v>2009</v>
      </c>
      <c r="H242" s="292"/>
      <c r="I242" s="93" t="str">
        <f>IF(VLOOKUP($A242,'FE - Flux 2 - UBL'!$A242:$R1117,11,FALSE)=0,"",VLOOKUP($A242,'FE - Flux 2 - UBL'!$A242:$R1117,11,FALSE))</f>
        <v> TEXT</v>
      </c>
      <c r="J242" s="93">
        <f>IF(VLOOKUP($A242,'FE - Flux 2 - UBL'!$A242:$R1117,12,FALSE)=0,"",VLOOKUP($A242,'FE - Flux 2 - UBL'!$A242:$R1117,12,FALSE))</f>
        <v>255</v>
      </c>
      <c r="K242" s="91" t="str">
        <f>IF(VLOOKUP($A242,'FE - Flux 2 - UBL'!$A242:$R1117,13,FALSE)=0,"",VLOOKUP($A242,'FE - Flux 2 - UBL'!$A242:$R1117,13,FALSE))</f>
        <v/>
      </c>
      <c r="L242" s="159" t="str">
        <f>IF(VLOOKUP($A242,'FE - Flux 2 - UBL'!$A242:$R1117,14,FALSE)=0,"",VLOOKUP($A242,'FE - Flux 2 - UBL'!$A242:$R1117,14,FALSE))</f>
        <v/>
      </c>
      <c r="M242" s="95" t="str">
        <f>IF(VLOOKUP($A242,'FE - Flux 2 - UBL'!$A242:$R1117,15,FALSE)=0,"",VLOOKUP($A242,'FE - Flux 2 - UBL'!$A242:$R1117,15,FALSE))</f>
        <v> Full name of the party representing the Seller for tax purposes.</v>
      </c>
      <c r="N242" s="95" t="str">
        <f>IF(VLOOKUP($A242,'FE - Flux 2 - UBL'!$A242:$R1117,16,FALSE)=0,"",VLOOKUP($A242,'FE - Flux 2 - UBL'!$A242:$R1117,16,FALSE))</f>
        <v/>
      </c>
      <c r="O242" s="91" t="str">
        <f>IF(VLOOKUP($A242,'FE - Flux 2 - UBL'!$A242:$R1117,17,FALSE)=0,"",VLOOKUP($A242,'FE - Flux 2 - UBL'!$A242:$R1117,17,FALSE))</f>
        <v/>
      </c>
      <c r="P242" s="91" t="str">
        <f>IF(VLOOKUP($A242,'FE - Flux 2 - UBL'!$A242:$R1117,18,FALSE)=0,"",VLOOKUP($A242,'FE - Flux 2 - UBL'!$A242:$R1117,18,FALSE))</f>
        <v/>
      </c>
      <c r="Q242" s="91" t="str">
        <f>IF(VLOOKUP($A242,'FE - Flux 2 - UBL'!$A242:$S1117,19,FALSE)=0,"",VLOOKUP($A242,'FE - Flux 2 - UBL'!$A242:$S1117,19,FALSE))</f>
        <v> BR-18</v>
      </c>
      <c r="R242" s="91" t="s">
        <v>2173</v>
      </c>
      <c r="S242" s="95" t="str">
        <f>IF(VLOOKUP($A242,'FE - Flux 2 - CII'!$A242:$R682,17,FALSE)=0,"",VLOOKUP($A242,'FE - Flux 2 - CII'!$A242:$R682,18,FALSE))</f>
        <v/>
      </c>
    </row>
    <row r="243" spans="1:19" ht="28">
      <c r="A243" s="97" t="s">
        <v>1040</v>
      </c>
      <c r="B243" s="238" t="str">
        <f>VLOOKUP(A243,'FE - Flux 2 - UBL'!A243:D923,4,FALSE)</f>
        <v> 1..1</v>
      </c>
      <c r="C243" s="43"/>
      <c r="D243" s="137" t="s">
        <v>1041</v>
      </c>
      <c r="E243" s="99"/>
      <c r="F243" s="99"/>
      <c r="G243" s="291" t="s">
        <v>2010</v>
      </c>
      <c r="H243" s="292"/>
      <c r="I243" s="93" t="str">
        <f>IF(VLOOKUP($A243,'FE - Flux 2 - UBL'!$A243:$R1118,11,FALSE)=0,"",VLOOKUP($A243,'FE - Flux 2 - UBL'!$A243:$R1118,11,FALSE))</f>
        <v> IDENTIFIER</v>
      </c>
      <c r="J243" s="93">
        <f>IF(VLOOKUP($A243,'FE - Flux 2 - UBL'!$A243:$R1118,12,FALSE)=0,"",VLOOKUP($A243,'FE - Flux 2 - UBL'!$A243:$R1118,12,FALSE))</f>
        <v>15</v>
      </c>
      <c r="K243" s="91" t="str">
        <f>IF(VLOOKUP($A243,'FE - Flux 2 - UBL'!$A243:$R1118,13,FALSE)=0,"",VLOOKUP($A243,'FE - Flux 2 - UBL'!$A243:$R1118,13,FALSE))</f>
        <v> ISO 3166-1</v>
      </c>
      <c r="L243" s="159" t="str">
        <f>IF(VLOOKUP($A243,'FE - Flux 2 - UBL'!$A243:$R1118,14,FALSE)=0,"",VLOOKUP($A243,'FE - Flux 2 - UBL'!$A243:$R1118,14,FALSE))</f>
        <v/>
      </c>
      <c r="M243" s="95" t="str">
        <f>IF(VLOOKUP($A243,'FE - Flux 2 - UBL'!$A243:$R1118,15,FALSE)=0,"",VLOOKUP($A243,'FE - Flux 2 - UBL'!$A243:$R1118,15,FALSE))</f>
        <v> VAT identifier of the party representing the Seller for tax purposes.</v>
      </c>
      <c r="N243" s="95" t="str">
        <f>IF(VLOOKUP($A243,'FE - Flux 2 - UBL'!$A243:$R1118,16,FALSE)=0,"",VLOOKUP($A243,'FE - Flux 2 - UBL'!$A243:$R1118,16,FALSE))</f>
        <v> VAT number consisting of the prefix of a country code based on the ISO 3166-1 standard.</v>
      </c>
      <c r="O243" s="91" t="str">
        <f>IF(VLOOKUP($A243,'FE - Flux 2 - UBL'!$A243:$R1118,17,FALSE)=0,"",VLOOKUP($A243,'FE - Flux 2 - UBL'!$A243:$R1118,17,FALSE))</f>
        <v> G1.47</v>
      </c>
      <c r="P243" s="91" t="str">
        <f>IF(VLOOKUP($A243,'FE - Flux 2 - UBL'!$A243:$R1118,18,FALSE)=0,"",VLOOKUP($A243,'FE - Flux 2 - UBL'!$A243:$R1118,18,FALSE))</f>
        <v/>
      </c>
      <c r="Q243" s="91" t="str">
        <f>IF(VLOOKUP($A243,'FE - Flux 2 - UBL'!$A243:$S1118,19,FALSE)=0,"",VLOOKUP($A243,'FE - Flux 2 - UBL'!$A243:$S1118,19,FALSE))</f>
        <v> BR-56 BR-CO-9</v>
      </c>
      <c r="R243" s="91" t="s">
        <v>2173</v>
      </c>
      <c r="S243" s="95" t="str">
        <f>IF(VLOOKUP($A243,'FE - Flux 2 - CII'!$A243:$R683,17,FALSE)=0,"",VLOOKUP($A243,'FE - Flux 2 - CII'!$A243:$R683,18,FALSE))</f>
        <v/>
      </c>
    </row>
    <row r="244" spans="1:19" ht="28">
      <c r="A244" s="97" t="s">
        <v>1048</v>
      </c>
      <c r="B244" s="238" t="str">
        <f>VLOOKUP(A244,'FE - Flux 2 - UBL'!A244:D924,4,FALSE)</f>
        <v> 1..1</v>
      </c>
      <c r="C244" s="43"/>
      <c r="D244" s="31" t="str">
        <f>IF(VLOOKUP($A244,'FE - Flux 2 - CII'!$A236:$R667,4,FALSE)=0,"",VLOOKUP($A244,'FE - Flux 2 - CII'!$A236:$R667,4,FALSE))</f>
        <v/>
      </c>
      <c r="E244" s="287" t="s">
        <v>1049</v>
      </c>
      <c r="F244" s="287"/>
      <c r="G244" s="291" t="s">
        <v>2011</v>
      </c>
      <c r="H244" s="292"/>
      <c r="I244" s="93" t="str">
        <f>IF(VLOOKUP($A244,'FE - Flux 2 - UBL'!$A244:$R1119,11,FALSE)=0,"",VLOOKUP($A244,'FE - Flux 2 - UBL'!$A244:$R1119,11,FALSE))</f>
        <v> CODED</v>
      </c>
      <c r="J244" s="93">
        <f>IF(VLOOKUP($A244,'FE - Flux 2 - UBL'!$A244:$R1119,12,FALSE)=0,"",VLOOKUP($A244,'FE - Flux 2 - UBL'!$A244:$R1119,12,FALSE))</f>
        <v>3</v>
      </c>
      <c r="K244" s="91" t="str">
        <f>IF(VLOOKUP($A244,'FE - Flux 2 - UBL'!$A244:$R1119,13,FALSE)=0,"",VLOOKUP($A244,'FE - Flux 2 - UBL'!$A244:$R1119,13,FALSE))</f>
        <v> Value = VAT (UBL) Value = VA (CII)</v>
      </c>
      <c r="L244" s="159" t="str">
        <f>IF(VLOOKUP($A244,'FE - Flux 2 - UBL'!$A244:$R1119,14,FALSE)=0,"",VLOOKUP($A244,'FE - Flux 2 - UBL'!$A244:$R1119,14,FALSE))</f>
        <v/>
      </c>
      <c r="M244" s="95" t="str">
        <f>IF(VLOOKUP($A244,'FE - Flux 2 - UBL'!$A244:$R1119,15,FALSE)=0,"",VLOOKUP($A244,'FE - Flux 2 - UBL'!$A244:$R1119,15,FALSE))</f>
        <v/>
      </c>
      <c r="N244" s="95" t="str">
        <f>IF(VLOOKUP($A244,'FE - Flux 2 - UBL'!$A244:$R1119,16,FALSE)=0,"",VLOOKUP($A244,'FE - Flux 2 - UBL'!$A244:$R1119,16,FALSE))</f>
        <v/>
      </c>
      <c r="O244" s="91" t="str">
        <f>IF(VLOOKUP($A244,'FE - Flux 2 - UBL'!$A244:$R1119,17,FALSE)=0,"",VLOOKUP($A244,'FE - Flux 2 - UBL'!$A244:$R1119,17,FALSE))</f>
        <v/>
      </c>
      <c r="P244" s="91" t="str">
        <f>IF(VLOOKUP($A244,'FE - Flux 2 - UBL'!$A244:$R1119,18,FALSE)=0,"",VLOOKUP($A244,'FE - Flux 2 - UBL'!$A244:$R1119,18,FALSE))</f>
        <v/>
      </c>
      <c r="Q244" s="91" t="str">
        <f>IF(VLOOKUP($A244,'FE - Flux 2 - UBL'!$A244:$S1119,19,FALSE)=0,"",VLOOKUP($A244,'FE - Flux 2 - UBL'!$A244:$S1119,19,FALSE))</f>
        <v/>
      </c>
      <c r="R244" s="91" t="s">
        <v>2173</v>
      </c>
      <c r="S244" s="95" t="str">
        <f>IF(VLOOKUP($A244,'FE - Flux 2 - CII'!$A244:$R684,17,FALSE)=0,"",VLOOKUP($A244,'FE - Flux 2 - CII'!$A244:$R684,18,FALSE))</f>
        <v/>
      </c>
    </row>
    <row r="245" spans="1:19" ht="56">
      <c r="A245" s="97" t="s">
        <v>1051</v>
      </c>
      <c r="B245" s="238" t="str">
        <f>VLOOKUP(A245,'FE - Flux 2 - UBL'!A245:D925,4,FALSE)</f>
        <v> 1..1</v>
      </c>
      <c r="C245" s="43"/>
      <c r="D245" s="137" t="s">
        <v>1052</v>
      </c>
      <c r="E245" s="99"/>
      <c r="F245" s="99"/>
      <c r="G245" s="291" t="s">
        <v>2012</v>
      </c>
      <c r="H245" s="292"/>
      <c r="I245" s="93" t="str">
        <f>IF(VLOOKUP($A245,'FE - Flux 2 - UBL'!$A245:$R1120,11,FALSE)=0,"",VLOOKUP($A245,'FE - Flux 2 - UBL'!$A245:$R1120,11,FALSE))</f>
        <v/>
      </c>
      <c r="J245" s="93" t="str">
        <f>IF(VLOOKUP($A245,'FE - Flux 2 - UBL'!$A245:$R1120,12,FALSE)=0,"",VLOOKUP($A245,'FE - Flux 2 - UBL'!$A245:$R1120,12,FALSE))</f>
        <v/>
      </c>
      <c r="K245" s="91" t="str">
        <f>IF(VLOOKUP($A245,'FE - Flux 2 - UBL'!$A245:$R1120,13,FALSE)=0,"",VLOOKUP($A245,'FE - Flux 2 - UBL'!$A245:$R1120,13,FALSE))</f>
        <v/>
      </c>
      <c r="L245" s="159" t="str">
        <f>IF(VLOOKUP($A245,'FE - Flux 2 - UBL'!$A245:$R1120,14,FALSE)=0,"",VLOOKUP($A245,'FE - Flux 2 - UBL'!$A245:$R1120,14,FALSE))</f>
        <v/>
      </c>
      <c r="M245" s="95" t="str">
        <f>IF(VLOOKUP($A245,'FE - Flux 2 - UBL'!$A245:$R1120,15,FALSE)=0,"",VLOOKUP($A245,'FE - Flux 2 - UBL'!$A245:$R1120,15,FALSE))</f>
        <v> Group of business terms providing information on the postal address of the Tax Representative.</v>
      </c>
      <c r="N245" s="95" t="str">
        <f>IF(VLOOKUP($A245,'FE - Flux 2 - UBL'!$A245:$R1120,16,FALSE)=0,"",VLOOKUP($A245,'FE - Flux 2 - UBL'!$A245:$R1120,16,FALSE))</f>
        <v>The name and address of the seller's tax representative must be provided in the invoice, if the seller has a tax representative who is required to pay the VAT due. Relevant elements of the address must be completed to comply with legal requirements.</v>
      </c>
      <c r="O245" s="91" t="str">
        <f>IF(VLOOKUP($A245,'FE - Flux 2 - UBL'!$A245:$R1120,17,FALSE)=0,"",VLOOKUP($A245,'FE - Flux 2 - UBL'!$A245:$R1120,17,FALSE))</f>
        <v/>
      </c>
      <c r="P245" s="91" t="str">
        <f>IF(VLOOKUP($A245,'FE - Flux 2 - UBL'!$A245:$R1120,18,FALSE)=0,"",VLOOKUP($A245,'FE - Flux 2 - UBL'!$A245:$R1120,18,FALSE))</f>
        <v/>
      </c>
      <c r="Q245" s="91" t="str">
        <f>IF(VLOOKUP($A245,'FE - Flux 2 - UBL'!$A245:$S1120,19,FALSE)=0,"",VLOOKUP($A245,'FE - Flux 2 - UBL'!$A245:$S1120,19,FALSE))</f>
        <v> BR-19</v>
      </c>
      <c r="R245" s="91" t="s">
        <v>2173</v>
      </c>
      <c r="S245" s="95" t="str">
        <f>IF(VLOOKUP($A245,'FE - Flux 2 - CII'!$A245:$R685,17,FALSE)=0,"",VLOOKUP($A245,'FE - Flux 2 - CII'!$A245:$R685,18,FALSE))</f>
        <v/>
      </c>
    </row>
    <row r="246" spans="1:19">
      <c r="A246" s="109" t="s">
        <v>1057</v>
      </c>
      <c r="B246" s="238" t="str">
        <f>VLOOKUP(A246,'FE - Flux 2 - UBL'!A246:D926,4,FALSE)</f>
        <v> 0..1</v>
      </c>
      <c r="C246" s="43"/>
      <c r="D246" s="34"/>
      <c r="E246" s="135" t="s">
        <v>1058</v>
      </c>
      <c r="F246" s="207"/>
      <c r="G246" s="291" t="s">
        <v>2013</v>
      </c>
      <c r="H246" s="292"/>
      <c r="I246" s="93" t="str">
        <f>IF(VLOOKUP($A246,'FE - Flux 2 - UBL'!$A246:$R1121,11,FALSE)=0,"",VLOOKUP($A246,'FE - Flux 2 - UBL'!$A246:$R1121,11,FALSE))</f>
        <v> TEXT</v>
      </c>
      <c r="J246" s="93">
        <f>IF(VLOOKUP($A246,'FE - Flux 2 - UBL'!$A246:$R1121,12,FALSE)=0,"",VLOOKUP($A246,'FE - Flux 2 - UBL'!$A246:$R1121,12,FALSE))</f>
        <v>255</v>
      </c>
      <c r="K246" s="91" t="str">
        <f>IF(VLOOKUP($A246,'FE - Flux 2 - UBL'!$A246:$R1121,13,FALSE)=0,"",VLOOKUP($A246,'FE - Flux 2 - UBL'!$A246:$R1121,13,FALSE))</f>
        <v/>
      </c>
      <c r="L246" s="159" t="str">
        <f>IF(VLOOKUP($A246,'FE - Flux 2 - UBL'!$A246:$R1121,14,FALSE)=0,"",VLOOKUP($A246,'FE - Flux 2 - UBL'!$A246:$R1121,14,FALSE))</f>
        <v/>
      </c>
      <c r="M246" s="95" t="str">
        <f>IF(VLOOKUP($A246,'FE - Flux 2 - UBL'!$A246:$R1121,15,FALSE)=0,"",VLOOKUP($A246,'FE - Flux 2 - UBL'!$A246:$R1121,15,FALSE))</f>
        <v> Main line of an address.</v>
      </c>
      <c r="N246" s="95" t="str">
        <f>IF(VLOOKUP($A246,'FE - Flux 2 - UBL'!$A246:$R1121,16,FALSE)=0,"",VLOOKUP($A246,'FE - Flux 2 - UBL'!$A246:$R1121,16,FALSE))</f>
        <v> Usually the name and number of the street or post office box.</v>
      </c>
      <c r="O246" s="91" t="str">
        <f>IF(VLOOKUP($A246,'FE - Flux 2 - UBL'!$A246:$R1121,17,FALSE)=0,"",VLOOKUP($A246,'FE - Flux 2 - UBL'!$A246:$R1121,17,FALSE))</f>
        <v/>
      </c>
      <c r="P246" s="91" t="str">
        <f>IF(VLOOKUP($A246,'FE - Flux 2 - UBL'!$A246:$R1121,18,FALSE)=0,"",VLOOKUP($A246,'FE - Flux 2 - UBL'!$A246:$R1121,18,FALSE))</f>
        <v/>
      </c>
      <c r="Q246" s="91" t="str">
        <f>IF(VLOOKUP($A246,'FE - Flux 2 - UBL'!$A246:$S1121,19,FALSE)=0,"",VLOOKUP($A246,'FE - Flux 2 - UBL'!$A246:$S1121,19,FALSE))</f>
        <v/>
      </c>
      <c r="R246" s="91" t="s">
        <v>2173</v>
      </c>
      <c r="S246" s="95" t="str">
        <f>IF(VLOOKUP($A246,'FE - Flux 2 - CII'!$A246:$R686,17,FALSE)=0,"",VLOOKUP($A246,'FE - Flux 2 - CII'!$A246:$R686,18,FALSE))</f>
        <v/>
      </c>
    </row>
    <row r="247" spans="1:19" ht="28">
      <c r="A247" s="109" t="s">
        <v>1060</v>
      </c>
      <c r="B247" s="238" t="str">
        <f>VLOOKUP(A247,'FE - Flux 2 - UBL'!A247:D927,4,FALSE)</f>
        <v> 0..1</v>
      </c>
      <c r="C247" s="43"/>
      <c r="D247" s="34"/>
      <c r="E247" s="135" t="s">
        <v>1061</v>
      </c>
      <c r="F247" s="207"/>
      <c r="G247" s="291" t="s">
        <v>2014</v>
      </c>
      <c r="H247" s="292"/>
      <c r="I247" s="93" t="str">
        <f>IF(VLOOKUP($A247,'FE - Flux 2 - UBL'!$A247:$R1122,11,FALSE)=0,"",VLOOKUP($A247,'FE - Flux 2 - UBL'!$A247:$R1122,11,FALSE))</f>
        <v> TEXT</v>
      </c>
      <c r="J247" s="93">
        <f>IF(VLOOKUP($A247,'FE - Flux 2 - UBL'!$A247:$R1122,12,FALSE)=0,"",VLOOKUP($A247,'FE - Flux 2 - UBL'!$A247:$R1122,12,FALSE))</f>
        <v>255</v>
      </c>
      <c r="K247" s="91" t="str">
        <f>IF(VLOOKUP($A247,'FE - Flux 2 - UBL'!$A247:$R1122,13,FALSE)=0,"",VLOOKUP($A247,'FE - Flux 2 - UBL'!$A247:$R1122,13,FALSE))</f>
        <v/>
      </c>
      <c r="L247" s="159" t="str">
        <f>IF(VLOOKUP($A247,'FE - Flux 2 - UBL'!$A247:$R1122,14,FALSE)=0,"",VLOOKUP($A247,'FE - Flux 2 - UBL'!$A247:$R1122,14,FALSE))</f>
        <v/>
      </c>
      <c r="M247" s="95" t="str">
        <f>IF(VLOOKUP($A247,'FE - Flux 2 - UBL'!$A247:$R1122,15,FALSE)=0,"",VLOOKUP($A247,'FE - Flux 2 - UBL'!$A247:$R1122,15,FALSE))</f>
        <v> Additional line of an address, which can be used to provide details and supplement the main line.</v>
      </c>
      <c r="N247" s="95" t="str">
        <f>IF(VLOOKUP($A247,'FE - Flux 2 - UBL'!$A247:$R1122,16,FALSE)=0,"",VLOOKUP($A247,'FE - Flux 2 - UBL'!$A247:$R1122,16,FALSE))</f>
        <v/>
      </c>
      <c r="O247" s="91" t="str">
        <f>IF(VLOOKUP($A247,'FE - Flux 2 - UBL'!$A247:$R1122,17,FALSE)=0,"",VLOOKUP($A247,'FE - Flux 2 - UBL'!$A247:$R1122,17,FALSE))</f>
        <v/>
      </c>
      <c r="P247" s="91" t="str">
        <f>IF(VLOOKUP($A247,'FE - Flux 2 - UBL'!$A247:$R1122,18,FALSE)=0,"",VLOOKUP($A247,'FE - Flux 2 - UBL'!$A247:$R1122,18,FALSE))</f>
        <v/>
      </c>
      <c r="Q247" s="91" t="str">
        <f>IF(VLOOKUP($A247,'FE - Flux 2 - UBL'!$A247:$S1122,19,FALSE)=0,"",VLOOKUP($A247,'FE - Flux 2 - UBL'!$A247:$S1122,19,FALSE))</f>
        <v/>
      </c>
      <c r="R247" s="91" t="s">
        <v>2173</v>
      </c>
      <c r="S247" s="95" t="str">
        <f>IF(VLOOKUP($A247,'FE - Flux 2 - CII'!$A247:$R687,17,FALSE)=0,"",VLOOKUP($A247,'FE - Flux 2 - CII'!$A247:$R687,18,FALSE))</f>
        <v/>
      </c>
    </row>
    <row r="248" spans="1:19" ht="28">
      <c r="A248" s="109" t="s">
        <v>1063</v>
      </c>
      <c r="B248" s="238" t="str">
        <f>VLOOKUP(A248,'FE - Flux 2 - UBL'!A248:D928,4,FALSE)</f>
        <v> 0..1</v>
      </c>
      <c r="C248" s="43"/>
      <c r="D248" s="34"/>
      <c r="E248" s="135" t="s">
        <v>1064</v>
      </c>
      <c r="F248" s="207"/>
      <c r="G248" s="291" t="s">
        <v>2015</v>
      </c>
      <c r="H248" s="292"/>
      <c r="I248" s="93" t="str">
        <f>IF(VLOOKUP($A248,'FE - Flux 2 - UBL'!$A248:$R1123,11,FALSE)=0,"",VLOOKUP($A248,'FE - Flux 2 - UBL'!$A248:$R1123,11,FALSE))</f>
        <v> TEXT</v>
      </c>
      <c r="J248" s="93">
        <f>IF(VLOOKUP($A248,'FE - Flux 2 - UBL'!$A248:$R1123,12,FALSE)=0,"",VLOOKUP($A248,'FE - Flux 2 - UBL'!$A248:$R1123,12,FALSE))</f>
        <v>255</v>
      </c>
      <c r="K248" s="91" t="str">
        <f>IF(VLOOKUP($A248,'FE - Flux 2 - UBL'!$A248:$R1123,13,FALSE)=0,"",VLOOKUP($A248,'FE - Flux 2 - UBL'!$A248:$R1123,13,FALSE))</f>
        <v/>
      </c>
      <c r="L248" s="159" t="str">
        <f>IF(VLOOKUP($A248,'FE - Flux 2 - UBL'!$A248:$R1123,14,FALSE)=0,"",VLOOKUP($A248,'FE - Flux 2 - UBL'!$A248:$R1123,14,FALSE))</f>
        <v/>
      </c>
      <c r="M248" s="95" t="str">
        <f>IF(VLOOKUP($A248,'FE - Flux 2 - UBL'!$A248:$R1123,15,FALSE)=0,"",VLOOKUP($A248,'FE - Flux 2 - UBL'!$A248:$R1123,15,FALSE))</f>
        <v> Additional line of an address, which can be used to provide details and supplement the main line.</v>
      </c>
      <c r="N248" s="95" t="str">
        <f>IF(VLOOKUP($A248,'FE - Flux 2 - UBL'!$A248:$R1123,16,FALSE)=0,"",VLOOKUP($A248,'FE - Flux 2 - UBL'!$A248:$R1123,16,FALSE))</f>
        <v/>
      </c>
      <c r="O248" s="91" t="str">
        <f>IF(VLOOKUP($A248,'FE - Flux 2 - UBL'!$A248:$R1123,17,FALSE)=0,"",VLOOKUP($A248,'FE - Flux 2 - UBL'!$A248:$R1123,17,FALSE))</f>
        <v/>
      </c>
      <c r="P248" s="91" t="str">
        <f>IF(VLOOKUP($A248,'FE - Flux 2 - UBL'!$A248:$R1123,18,FALSE)=0,"",VLOOKUP($A248,'FE - Flux 2 - UBL'!$A248:$R1123,18,FALSE))</f>
        <v/>
      </c>
      <c r="Q248" s="91" t="str">
        <f>IF(VLOOKUP($A248,'FE - Flux 2 - UBL'!$A248:$S1123,19,FALSE)=0,"",VLOOKUP($A248,'FE - Flux 2 - UBL'!$A248:$S1123,19,FALSE))</f>
        <v/>
      </c>
      <c r="R248" s="91" t="s">
        <v>2173</v>
      </c>
      <c r="S248" s="95" t="str">
        <f>IF(VLOOKUP($A248,'FE - Flux 2 - CII'!$A248:$R688,17,FALSE)=0,"",VLOOKUP($A248,'FE - Flux 2 - CII'!$A248:$R688,18,FALSE))</f>
        <v/>
      </c>
    </row>
    <row r="249" spans="1:19" ht="28">
      <c r="A249" s="109" t="s">
        <v>1066</v>
      </c>
      <c r="B249" s="238" t="str">
        <f>VLOOKUP(A249,'FE - Flux 2 - UBL'!A249:D929,4,FALSE)</f>
        <v> 0..1</v>
      </c>
      <c r="C249" s="43"/>
      <c r="D249" s="34"/>
      <c r="E249" s="135" t="s">
        <v>1067</v>
      </c>
      <c r="F249" s="207"/>
      <c r="G249" s="291" t="s">
        <v>2016</v>
      </c>
      <c r="H249" s="292"/>
      <c r="I249" s="93" t="str">
        <f>IF(VLOOKUP($A249,'FE - Flux 2 - UBL'!$A249:$R1124,11,FALSE)=0,"",VLOOKUP($A249,'FE - Flux 2 - UBL'!$A249:$R1124,11,FALSE))</f>
        <v> TEXT</v>
      </c>
      <c r="J249" s="93">
        <f>IF(VLOOKUP($A249,'FE - Flux 2 - UBL'!$A249:$R1124,12,FALSE)=0,"",VLOOKUP($A249,'FE - Flux 2 - UBL'!$A249:$R1124,12,FALSE))</f>
        <v>255</v>
      </c>
      <c r="K249" s="91" t="str">
        <f>IF(VLOOKUP($A249,'FE - Flux 2 - UBL'!$A249:$R1124,13,FALSE)=0,"",VLOOKUP($A249,'FE - Flux 2 - UBL'!$A249:$R1124,13,FALSE))</f>
        <v/>
      </c>
      <c r="L249" s="159" t="str">
        <f>IF(VLOOKUP($A249,'FE - Flux 2 - UBL'!$A249:$R1124,14,FALSE)=0,"",VLOOKUP($A249,'FE - Flux 2 - UBL'!$A249:$R1124,14,FALSE))</f>
        <v/>
      </c>
      <c r="M249" s="95" t="str">
        <f>IF(VLOOKUP($A249,'FE - Flux 2 - UBL'!$A249:$R1124,15,FALSE)=0,"",VLOOKUP($A249,'FE - Flux 2 - UBL'!$A249:$R1124,15,FALSE))</f>
        <v>Common name of the municipality, town or village in which the address of the Tax Representative is located.</v>
      </c>
      <c r="N249" s="95" t="str">
        <f>IF(VLOOKUP($A249,'FE - Flux 2 - UBL'!$A249:$R1124,16,FALSE)=0,"",VLOOKUP($A249,'FE - Flux 2 - UBL'!$A249:$R1124,16,FALSE))</f>
        <v/>
      </c>
      <c r="O249" s="91" t="str">
        <f>IF(VLOOKUP($A249,'FE - Flux 2 - UBL'!$A249:$R1124,17,FALSE)=0,"",VLOOKUP($A249,'FE - Flux 2 - UBL'!$A249:$R1124,17,FALSE))</f>
        <v/>
      </c>
      <c r="P249" s="91" t="str">
        <f>IF(VLOOKUP($A249,'FE - Flux 2 - UBL'!$A249:$R1124,18,FALSE)=0,"",VLOOKUP($A249,'FE - Flux 2 - UBL'!$A249:$R1124,18,FALSE))</f>
        <v/>
      </c>
      <c r="Q249" s="91" t="str">
        <f>IF(VLOOKUP($A249,'FE - Flux 2 - UBL'!$A249:$S1124,19,FALSE)=0,"",VLOOKUP($A249,'FE - Flux 2 - UBL'!$A249:$S1124,19,FALSE))</f>
        <v/>
      </c>
      <c r="R249" s="91" t="s">
        <v>2173</v>
      </c>
      <c r="S249" s="95" t="str">
        <f>IF(VLOOKUP($A249,'FE - Flux 2 - CII'!$A249:$R689,17,FALSE)=0,"",VLOOKUP($A249,'FE - Flux 2 - CII'!$A249:$R689,18,FALSE))</f>
        <v/>
      </c>
    </row>
    <row r="250" spans="1:19" ht="28">
      <c r="A250" s="109" t="s">
        <v>1070</v>
      </c>
      <c r="B250" s="238" t="str">
        <f>VLOOKUP(A250,'FE - Flux 2 - UBL'!A250:D930,4,FALSE)</f>
        <v> 0..1</v>
      </c>
      <c r="C250" s="43"/>
      <c r="D250" s="34"/>
      <c r="E250" s="135" t="s">
        <v>1071</v>
      </c>
      <c r="F250" s="207"/>
      <c r="G250" s="291" t="s">
        <v>2017</v>
      </c>
      <c r="H250" s="292"/>
      <c r="I250" s="93" t="str">
        <f>IF(VLOOKUP($A250,'FE - Flux 2 - UBL'!$A250:$R1125,11,FALSE)=0,"",VLOOKUP($A250,'FE - Flux 2 - UBL'!$A250:$R1125,11,FALSE))</f>
        <v> TEXT</v>
      </c>
      <c r="J250" s="93">
        <f>IF(VLOOKUP($A250,'FE - Flux 2 - UBL'!$A250:$R1125,12,FALSE)=0,"",VLOOKUP($A250,'FE - Flux 2 - UBL'!$A250:$R1125,12,FALSE))</f>
        <v>10</v>
      </c>
      <c r="K250" s="91" t="str">
        <f>IF(VLOOKUP($A250,'FE - Flux 2 - UBL'!$A250:$R1125,13,FALSE)=0,"",VLOOKUP($A250,'FE - Flux 2 - UBL'!$A250:$R1125,13,FALSE))</f>
        <v/>
      </c>
      <c r="L250" s="159" t="str">
        <f>IF(VLOOKUP($A250,'FE - Flux 2 - UBL'!$A250:$R1125,14,FALSE)=0,"",VLOOKUP($A250,'FE - Flux 2 - UBL'!$A250:$R1125,14,FALSE))</f>
        <v/>
      </c>
      <c r="M250" s="95" t="str">
        <f>IF(VLOOKUP($A250,'FE - Flux 2 - UBL'!$A250:$R1125,15,FALSE)=0,"",VLOOKUP($A250,'FE - Flux 2 - UBL'!$A250:$R1125,15,FALSE))</f>
        <v> Identifier for an addressable group of properties, consistent with the applicable postal service.</v>
      </c>
      <c r="N250" s="95" t="str">
        <f>IF(VLOOKUP($A250,'FE - Flux 2 - UBL'!$A250:$R1125,16,FALSE)=0,"",VLOOKUP($A250,'FE - Flux 2 - UBL'!$A250:$R1125,16,FALSE))</f>
        <v> Example: postal code or postal delivery number.</v>
      </c>
      <c r="O250" s="91" t="str">
        <f>IF(VLOOKUP($A250,'FE - Flux 2 - UBL'!$A250:$R1125,17,FALSE)=0,"",VLOOKUP($A250,'FE - Flux 2 - UBL'!$A250:$R1125,17,FALSE))</f>
        <v/>
      </c>
      <c r="P250" s="91" t="str">
        <f>IF(VLOOKUP($A250,'FE - Flux 2 - UBL'!$A250:$R1125,18,FALSE)=0,"",VLOOKUP($A250,'FE - Flux 2 - UBL'!$A250:$R1125,18,FALSE))</f>
        <v/>
      </c>
      <c r="Q250" s="91" t="str">
        <f>IF(VLOOKUP($A250,'FE - Flux 2 - UBL'!$A250:$S1125,19,FALSE)=0,"",VLOOKUP($A250,'FE - Flux 2 - UBL'!$A250:$S1125,19,FALSE))</f>
        <v/>
      </c>
      <c r="R250" s="91" t="s">
        <v>2173</v>
      </c>
      <c r="S250" s="95" t="str">
        <f>IF(VLOOKUP($A250,'FE - Flux 2 - CII'!$A250:$R690,17,FALSE)=0,"",VLOOKUP($A250,'FE - Flux 2 - CII'!$A250:$R690,18,FALSE))</f>
        <v/>
      </c>
    </row>
    <row r="251" spans="1:19" ht="30" customHeight="1">
      <c r="A251" s="109" t="s">
        <v>1073</v>
      </c>
      <c r="B251" s="238" t="str">
        <f>VLOOKUP(A251,'FE - Flux 2 - UBL'!A251:D931,4,FALSE)</f>
        <v> 0..1</v>
      </c>
      <c r="C251" s="43"/>
      <c r="D251" s="34"/>
      <c r="E251" s="135" t="s">
        <v>1074</v>
      </c>
      <c r="F251" s="207"/>
      <c r="G251" s="291" t="s">
        <v>2018</v>
      </c>
      <c r="H251" s="292"/>
      <c r="I251" s="93" t="str">
        <f>IF(VLOOKUP($A251,'FE - Flux 2 - UBL'!$A251:$R1126,11,FALSE)=0,"",VLOOKUP($A251,'FE - Flux 2 - UBL'!$A251:$R1126,11,FALSE))</f>
        <v> TEXT</v>
      </c>
      <c r="J251" s="93">
        <f>IF(VLOOKUP($A251,'FE - Flux 2 - UBL'!$A251:$R1126,12,FALSE)=0,"",VLOOKUP($A251,'FE - Flux 2 - UBL'!$A251:$R1126,12,FALSE))</f>
        <v>255</v>
      </c>
      <c r="K251" s="91" t="str">
        <f>IF(VLOOKUP($A251,'FE - Flux 2 - UBL'!$A251:$R1126,13,FALSE)=0,"",VLOOKUP($A251,'FE - Flux 2 - UBL'!$A251:$R1126,13,FALSE))</f>
        <v/>
      </c>
      <c r="L251" s="159" t="str">
        <f>IF(VLOOKUP($A251,'FE - Flux 2 - UBL'!$A251:$R1126,14,FALSE)=0,"",VLOOKUP($A251,'FE - Flux 2 - UBL'!$A251:$R1126,14,FALSE))</f>
        <v/>
      </c>
      <c r="M251" s="95" t="str">
        <f>IF(VLOOKUP($A251,'FE - Flux 2 - UBL'!$A251:$R1126,15,FALSE)=0,"",VLOOKUP($A251,'FE - Flux 2 - UBL'!$A251:$R1126,15,FALSE))</f>
        <v> Subdivision of a country.</v>
      </c>
      <c r="N251" s="95" t="str">
        <f>IF(VLOOKUP($A251,'FE - Flux 2 - UBL'!$A251:$R1126,16,FALSE)=0,"",VLOOKUP($A251,'FE - Flux 2 - UBL'!$A251:$R1126,16,FALSE))</f>
        <v> Example: region, county, state, province, etc.</v>
      </c>
      <c r="O251" s="91" t="str">
        <f>IF(VLOOKUP($A251,'FE - Flux 2 - UBL'!$A251:$R1126,17,FALSE)=0,"",VLOOKUP($A251,'FE - Flux 2 - UBL'!$A251:$R1126,17,FALSE))</f>
        <v/>
      </c>
      <c r="P251" s="91" t="str">
        <f>IF(VLOOKUP($A251,'FE - Flux 2 - UBL'!$A251:$R1126,18,FALSE)=0,"",VLOOKUP($A251,'FE - Flux 2 - UBL'!$A251:$R1126,18,FALSE))</f>
        <v/>
      </c>
      <c r="Q251" s="91" t="str">
        <f>IF(VLOOKUP($A251,'FE - Flux 2 - UBL'!$A251:$S1126,19,FALSE)=0,"",VLOOKUP($A251,'FE - Flux 2 - UBL'!$A251:$S1126,19,FALSE))</f>
        <v/>
      </c>
      <c r="R251" s="91" t="s">
        <v>2173</v>
      </c>
      <c r="S251" s="95" t="str">
        <f>IF(VLOOKUP($A251,'FE - Flux 2 - CII'!$A251:$R691,17,FALSE)=0,"",VLOOKUP($A251,'FE - Flux 2 - CII'!$A251:$R691,18,FALSE))</f>
        <v/>
      </c>
    </row>
    <row r="252" spans="1:19" ht="56">
      <c r="A252" s="109" t="s">
        <v>1076</v>
      </c>
      <c r="B252" s="238" t="str">
        <f>VLOOKUP(A252,'FE - Flux 2 - UBL'!A252:D932,4,FALSE)</f>
        <v> 1..1</v>
      </c>
      <c r="C252" s="43"/>
      <c r="D252" s="34"/>
      <c r="E252" s="135" t="s">
        <v>1077</v>
      </c>
      <c r="F252" s="207"/>
      <c r="G252" s="291" t="s">
        <v>2019</v>
      </c>
      <c r="H252" s="292"/>
      <c r="I252" s="93" t="str">
        <f>IF(VLOOKUP($A252,'FE - Flux 2 - UBL'!$A252:$R1127,11,FALSE)=0,"",VLOOKUP($A252,'FE - Flux 2 - UBL'!$A252:$R1127,11,FALSE))</f>
        <v> CODED</v>
      </c>
      <c r="J252" s="93">
        <f>IF(VLOOKUP($A252,'FE - Flux 2 - UBL'!$A252:$R1127,12,FALSE)=0,"",VLOOKUP($A252,'FE - Flux 2 - UBL'!$A252:$R1127,12,FALSE))</f>
        <v>2</v>
      </c>
      <c r="K252" s="91" t="str">
        <f>IF(VLOOKUP($A252,'FE - Flux 2 - UBL'!$A252:$R1127,13,FALSE)=0,"",VLOOKUP($A252,'FE - Flux 2 - UBL'!$A252:$R1127,13,FALSE))</f>
        <v> ISO 3166</v>
      </c>
      <c r="L252" s="159" t="str">
        <f>IF(VLOOKUP($A252,'FE - Flux 2 - UBL'!$A252:$R1127,14,FALSE)=0,"",VLOOKUP($A252,'FE - Flux 2 - UBL'!$A252:$R1127,14,FALSE))</f>
        <v/>
      </c>
      <c r="M252" s="95" t="str">
        <f>IF(VLOOKUP($A252,'FE - Flux 2 - UBL'!$A252:$R1127,15,FALSE)=0,"",VLOOKUP($A252,'FE - Flux 2 - UBL'!$A252:$R1127,15,FALSE))</f>
        <v> Country identification code.</v>
      </c>
      <c r="N252" s="95" t="str">
        <f>IF(VLOOKUP($A252,'FE - Flux 2 - UBL'!$A252:$R1127,16,FALSE)=0,"",VLOOKUP($A252,'FE - Flux 2 - UBL'!$A252:$R1127,16,FALSE))</f>
        <v> Valid country lists are registered with the Maintenance Agency for ISO 3166-1 “Codes for the representation of country names and their subdivisions”. It is recommended to use alpha-2 representation.</v>
      </c>
      <c r="O252" s="91" t="str">
        <f>IF(VLOOKUP($A252,'FE - Flux 2 - UBL'!$A252:$R1127,17,FALSE)=0,"",VLOOKUP($A252,'FE - Flux 2 - UBL'!$A252:$R1127,17,FALSE))</f>
        <v> G2.01 G1.49</v>
      </c>
      <c r="P252" s="91" t="str">
        <f>IF(VLOOKUP($A252,'FE - Flux 2 - UBL'!$A252:$R1127,18,FALSE)=0,"",VLOOKUP($A252,'FE - Flux 2 - UBL'!$A252:$R1127,18,FALSE))</f>
        <v/>
      </c>
      <c r="Q252" s="91" t="str">
        <f>IF(VLOOKUP($A252,'FE - Flux 2 - UBL'!$A252:$S1127,19,FALSE)=0,"",VLOOKUP($A252,'FE - Flux 2 - UBL'!$A252:$S1127,19,FALSE))</f>
        <v> BR-20</v>
      </c>
      <c r="R252" s="91" t="s">
        <v>2173</v>
      </c>
      <c r="S252" s="95" t="str">
        <f>IF(VLOOKUP($A252,'FE - Flux 2 - CII'!$A252:$R692,17,FALSE)=0,"",VLOOKUP($A252,'FE - Flux 2 - CII'!$A252:$R692,18,FALSE))</f>
        <v/>
      </c>
    </row>
    <row r="253" spans="1:19" ht="28">
      <c r="A253" s="89" t="s">
        <v>1081</v>
      </c>
      <c r="B253" s="238" t="str">
        <f>VLOOKUP(A253,'FE - Flux 2 - UBL'!A253:D933,4,FALSE)</f>
        <v> 0..1</v>
      </c>
      <c r="C253" s="23" t="s">
        <v>2020</v>
      </c>
      <c r="D253" s="209"/>
      <c r="E253" s="209"/>
      <c r="F253" s="209"/>
      <c r="G253" s="291" t="s">
        <v>2021</v>
      </c>
      <c r="H253" s="292"/>
      <c r="I253" s="93" t="str">
        <f>IF(VLOOKUP($A253,'FE - Flux 2 - UBL'!$A253:$R1128,11,FALSE)=0,"",VLOOKUP($A253,'FE - Flux 2 - UBL'!$A253:$R1128,11,FALSE))</f>
        <v/>
      </c>
      <c r="J253" s="93" t="str">
        <f>IF(VLOOKUP($A253,'FE - Flux 2 - UBL'!$A253:$R1128,12,FALSE)=0,"",VLOOKUP($A253,'FE - Flux 2 - UBL'!$A253:$R1128,12,FALSE))</f>
        <v/>
      </c>
      <c r="K253" s="91" t="str">
        <f>IF(VLOOKUP($A253,'FE - Flux 2 - UBL'!$A253:$R1128,13,FALSE)=0,"",VLOOKUP($A253,'FE - Flux 2 - UBL'!$A253:$R1128,13,FALSE))</f>
        <v/>
      </c>
      <c r="L253" s="159" t="str">
        <f>IF(VLOOKUP($A253,'FE - Flux 2 - UBL'!$A253:$R1128,14,FALSE)=0,"",VLOOKUP($A253,'FE - Flux 2 - UBL'!$A253:$R1128,14,FALSE))</f>
        <v/>
      </c>
      <c r="M253" s="95" t="str">
        <f>IF(VLOOKUP($A253,'FE - Flux 2 - UBL'!$A253:$R1128,15,FALSE)=0,"",VLOOKUP($A253,'FE - Flux 2 - UBL'!$A253:$R1128,15,FALSE))</f>
        <v> group of business terms providing information about where and when invoiced goods and services are delivered.</v>
      </c>
      <c r="N253" s="95" t="str">
        <f>IF(VLOOKUP($A253,'FE - Flux 2 - UBL'!$A253:$R1128,16,FALSE)=0,"",VLOOKUP($A253,'FE - Flux 2 - UBL'!$A253:$R1128,16,FALSE))</f>
        <v/>
      </c>
      <c r="O253" s="91" t="str">
        <f>IF(VLOOKUP($A253,'FE - Flux 2 - UBL'!$A253:$R1128,17,FALSE)=0,"",VLOOKUP($A253,'FE - Flux 2 - UBL'!$A253:$R1128,17,FALSE))</f>
        <v/>
      </c>
      <c r="P253" s="91" t="str">
        <f>IF(VLOOKUP($A253,'FE - Flux 2 - UBL'!$A253:$R1128,18,FALSE)=0,"",VLOOKUP($A253,'FE - Flux 2 - UBL'!$A253:$R1128,18,FALSE))</f>
        <v/>
      </c>
      <c r="Q253" s="91" t="str">
        <f>IF(VLOOKUP($A253,'FE - Flux 2 - UBL'!$A253:$S1128,19,FALSE)=0,"",VLOOKUP($A253,'FE - Flux 2 - UBL'!$A253:$S1128,19,FALSE))</f>
        <v/>
      </c>
      <c r="R253" s="91" t="s">
        <v>2173</v>
      </c>
      <c r="S253" s="95" t="str">
        <f>IF(VLOOKUP($A253,'FE - Flux 2 - CII'!$A253:$R693,17,FALSE)=0,"",VLOOKUP($A253,'FE - Flux 2 - CII'!$A253:$R693,18,FALSE))</f>
        <v/>
      </c>
    </row>
    <row r="254" spans="1:19">
      <c r="A254" s="97" t="s">
        <v>1085</v>
      </c>
      <c r="B254" s="238" t="str">
        <f>VLOOKUP(A254,'FE - Flux 2 - UBL'!A254:D934,4,FALSE)</f>
        <v> 0..1</v>
      </c>
      <c r="C254" s="77"/>
      <c r="D254" s="99" t="s">
        <v>1086</v>
      </c>
      <c r="E254" s="133"/>
      <c r="F254" s="133"/>
      <c r="G254" s="291" t="s">
        <v>2022</v>
      </c>
      <c r="H254" s="292"/>
      <c r="I254" s="93" t="str">
        <f>IF(VLOOKUP($A254,'FE - Flux 2 - UBL'!$A254:$R1129,11,FALSE)=0,"",VLOOKUP($A254,'FE - Flux 2 - UBL'!$A254:$R1129,11,FALSE))</f>
        <v> TEXT</v>
      </c>
      <c r="J254" s="93">
        <f>IF(VLOOKUP($A254,'FE - Flux 2 - UBL'!$A254:$R1129,12,FALSE)=0,"",VLOOKUP($A254,'FE - Flux 2 - UBL'!$A254:$R1129,12,FALSE))</f>
        <v>100</v>
      </c>
      <c r="K254" s="91" t="str">
        <f>IF(VLOOKUP($A254,'FE - Flux 2 - UBL'!$A254:$R1129,13,FALSE)=0,"",VLOOKUP($A254,'FE - Flux 2 - UBL'!$A254:$R1129,13,FALSE))</f>
        <v/>
      </c>
      <c r="L254" s="159" t="str">
        <f>IF(VLOOKUP($A254,'FE - Flux 2 - UBL'!$A254:$R1129,14,FALSE)=0,"",VLOOKUP($A254,'FE - Flux 2 - UBL'!$A254:$R1129,14,FALSE))</f>
        <v/>
      </c>
      <c r="M254" s="95" t="str">
        <f>IF(VLOOKUP($A254,'FE - Flux 2 - UBL'!$A254:$R1129,15,FALSE)=0,"",VLOOKUP($A254,'FE - Flux 2 - UBL'!$A254:$R1129,15,FALSE))</f>
        <v> Name of the party to whom the goods and services are delivered.</v>
      </c>
      <c r="N254" s="95" t="str">
        <f>IF(VLOOKUP($A254,'FE - Flux 2 - UBL'!$A254:$R1129,16,FALSE)=0,"",VLOOKUP($A254,'FE - Flux 2 - UBL'!$A254:$R1129,16,FALSE))</f>
        <v> Must be used if the Party to be delivered is different from the Buyer.</v>
      </c>
      <c r="O254" s="91" t="str">
        <f>IF(VLOOKUP($A254,'FE - Flux 2 - UBL'!$A254:$R1129,17,FALSE)=0,"",VLOOKUP($A254,'FE - Flux 2 - UBL'!$A254:$R1129,17,FALSE))</f>
        <v/>
      </c>
      <c r="P254" s="91" t="str">
        <f>IF(VLOOKUP($A254,'FE - Flux 2 - UBL'!$A254:$R1129,18,FALSE)=0,"",VLOOKUP($A254,'FE - Flux 2 - UBL'!$A254:$R1129,18,FALSE))</f>
        <v/>
      </c>
      <c r="Q254" s="91" t="str">
        <f>IF(VLOOKUP($A254,'FE - Flux 2 - UBL'!$A254:$S1129,19,FALSE)=0,"",VLOOKUP($A254,'FE - Flux 2 - UBL'!$A254:$S1129,19,FALSE))</f>
        <v/>
      </c>
      <c r="R254" s="91" t="s">
        <v>2173</v>
      </c>
      <c r="S254" s="95" t="str">
        <f>IF(VLOOKUP($A254,'FE - Flux 2 - CII'!$A254:$R694,17,FALSE)=0,"",VLOOKUP($A254,'FE - Flux 2 - CII'!$A254:$R694,18,FALSE))</f>
        <v/>
      </c>
    </row>
    <row r="255" spans="1:19" ht="42">
      <c r="A255" s="97" t="s">
        <v>1090</v>
      </c>
      <c r="B255" s="238" t="str">
        <f>VLOOKUP(A255,'FE - Flux 2 - UBL'!A255:D935,4,FALSE)</f>
        <v> 0..n</v>
      </c>
      <c r="C255" s="38"/>
      <c r="D255" s="137" t="s">
        <v>1091</v>
      </c>
      <c r="E255" s="133"/>
      <c r="F255" s="133"/>
      <c r="G255" s="291" t="s">
        <v>2194</v>
      </c>
      <c r="H255" s="292"/>
      <c r="I255" s="93" t="str">
        <f>IF(VLOOKUP($A255,'FE - Flux 2 - UBL'!$A255:$R1130,11,FALSE)=0,"",VLOOKUP($A255,'FE - Flux 2 - UBL'!$A255:$R1130,11,FALSE))</f>
        <v> IDENTIFIER</v>
      </c>
      <c r="J255" s="93">
        <f>IF(VLOOKUP($A255,'FE - Flux 2 - UBL'!$A255:$R1130,12,FALSE)=0,"",VLOOKUP($A255,'FE - Flux 2 - UBL'!$A255:$R1130,12,FALSE))</f>
        <v>20</v>
      </c>
      <c r="K255" s="91" t="str">
        <f>IF(VLOOKUP($A255,'FE - Flux 2 - UBL'!$A255:$R1130,13,FALSE)=0,"",VLOOKUP($A255,'FE - Flux 2 - UBL'!$A255:$R1130,13,FALSE))</f>
        <v/>
      </c>
      <c r="L255" s="159" t="str">
        <f>IF(VLOOKUP($A255,'FE - Flux 2 - UBL'!$A255:$R1130,14,FALSE)=0,"",VLOOKUP($A255,'FE - Flux 2 - UBL'!$A255:$R1130,14,FALSE))</f>
        <v/>
      </c>
      <c r="M255" s="95" t="str">
        <f>IF(VLOOKUP($A255,'FE - Flux 2 - UBL'!$A255:$R1130,15,FALSE)=0,"",VLOOKUP($A255,'FE - Flux 2 - UBL'!$A255:$R1130,15,FALSE))</f>
        <v> Identifier of the establishment where the goods and services are delivered.</v>
      </c>
      <c r="N255" s="95" t="str">
        <f>IF(VLOOKUP($A255,'FE - Flux 2 - UBL'!$A255:$R1130,16,FALSE)=0,"",VLOOKUP($A255,'FE - Flux 2 - UBL'!$A255:$R1130,16,FALSE))</f>
        <v> If no identification scheme is specified, it should be known to the Buyer and Seller, for example a previously exchanged identifier assigned by the buyer or seller.</v>
      </c>
      <c r="O255" s="91" t="str">
        <f>IF(VLOOKUP($A255,'FE - Flux 2 - UBL'!$A255:$R1130,17,FALSE)=0,"",VLOOKUP($A255,'FE - Flux 2 - UBL'!$A255:$R1130,17,FALSE))</f>
        <v/>
      </c>
      <c r="P255" s="91" t="str">
        <f>IF(VLOOKUP($A255,'FE - Flux 2 - UBL'!$A255:$R1130,18,FALSE)=0,"",VLOOKUP($A255,'FE - Flux 2 - UBL'!$A255:$R1130,18,FALSE))</f>
        <v/>
      </c>
      <c r="Q255" s="91" t="str">
        <f>IF(VLOOKUP($A255,'FE - Flux 2 - UBL'!$A255:$S1130,19,FALSE)=0,"",VLOOKUP($A255,'FE - Flux 2 - UBL'!$A255:$S1130,19,FALSE))</f>
        <v/>
      </c>
      <c r="R255" s="91" t="s">
        <v>2173</v>
      </c>
      <c r="S255" s="95" t="str">
        <f>IF(VLOOKUP($A255,'FE - Flux 2 - CII'!$A255:$R695,17,FALSE)=0,"",VLOOKUP($A255,'FE - Flux 2 - CII'!$A255:$R695,18,FALSE))</f>
        <v/>
      </c>
    </row>
    <row r="256" spans="1:19" ht="28">
      <c r="A256" s="97" t="s">
        <v>1095</v>
      </c>
      <c r="B256" s="238" t="str">
        <f>VLOOKUP(A256,'FE - Flux 2 - UBL'!A256:D936,4,FALSE)</f>
        <v> 0..1</v>
      </c>
      <c r="C256" s="38"/>
      <c r="D256" s="34"/>
      <c r="E256" s="103" t="s">
        <v>215</v>
      </c>
      <c r="F256" s="103"/>
      <c r="G256" s="291" t="s">
        <v>2024</v>
      </c>
      <c r="H256" s="292"/>
      <c r="I256" s="93" t="str">
        <f>IF(VLOOKUP($A256,'FE - Flux 2 - UBL'!$A256:$R1131,11,FALSE)=0,"",VLOOKUP($A256,'FE - Flux 2 - UBL'!$A256:$R1131,11,FALSE))</f>
        <v> IDENTIFIER</v>
      </c>
      <c r="J256" s="93">
        <f>IF(VLOOKUP($A256,'FE - Flux 2 - UBL'!$A256:$R1131,12,FALSE)=0,"",VLOOKUP($A256,'FE - Flux 2 - UBL'!$A256:$R1131,12,FALSE))</f>
        <v>4</v>
      </c>
      <c r="K256" s="91" t="str">
        <f>IF(VLOOKUP($A256,'FE - Flux 2 - UBL'!$A256:$R1131,13,FALSE)=0,"",VLOOKUP($A256,'FE - Flux 2 - UBL'!$A256:$R1131,13,FALSE))</f>
        <v/>
      </c>
      <c r="L256" s="159" t="str">
        <f>IF(VLOOKUP($A256,'FE - Flux 2 - UBL'!$A256:$R1131,14,FALSE)=0,"",VLOOKUP($A256,'FE - Flux 2 - UBL'!$A256:$R1131,14,FALSE))</f>
        <v/>
      </c>
      <c r="M256" s="95" t="str">
        <f>IF(VLOOKUP($A256,'FE - Flux 2 - UBL'!$A256:$R1131,15,FALSE)=0,"",VLOOKUP($A256,'FE - Flux 2 - UBL'!$A256:$R1131,15,FALSE))</f>
        <v> Delivery Facility ID Schema Identifier</v>
      </c>
      <c r="N256" s="95" t="str">
        <f>IF(VLOOKUP($A256,'FE - Flux 2 - UBL'!$A256:$R1131,16,FALSE)=0,"",VLOOKUP($A256,'FE - Flux 2 - UBL'!$A256:$R1131,16,FALSE))</f>
        <v>If used, the schema identifier must be chosen from the list entries published by the ISO 6523 maintenance agency.</v>
      </c>
      <c r="O256" s="91" t="str">
        <f>IF(VLOOKUP($A256,'FE - Flux 2 - UBL'!$A256:$R1131,17,FALSE)=0,"",VLOOKUP($A256,'FE - Flux 2 - UBL'!$A256:$R1131,17,FALSE))</f>
        <v/>
      </c>
      <c r="P256" s="91" t="str">
        <f>IF(VLOOKUP($A256,'FE - Flux 2 - UBL'!$A256:$R1131,18,FALSE)=0,"",VLOOKUP($A256,'FE - Flux 2 - UBL'!$A256:$R1131,18,FALSE))</f>
        <v/>
      </c>
      <c r="Q256" s="91" t="str">
        <f>IF(VLOOKUP($A256,'FE - Flux 2 - UBL'!$A256:$S1131,19,FALSE)=0,"",VLOOKUP($A256,'FE - Flux 2 - UBL'!$A256:$S1131,19,FALSE))</f>
        <v/>
      </c>
      <c r="R256" s="91" t="s">
        <v>2173</v>
      </c>
      <c r="S256" s="95" t="str">
        <f>IF(VLOOKUP($A256,'FE - Flux 2 - CII'!$A256:$R696,17,FALSE)=0,"",VLOOKUP($A256,'FE - Flux 2 - CII'!$A256:$R696,18,FALSE))</f>
        <v/>
      </c>
    </row>
    <row r="257" spans="1:19" ht="56">
      <c r="A257" s="97" t="s">
        <v>1099</v>
      </c>
      <c r="B257" s="238" t="str">
        <f>VLOOKUP(A257,'FE - Flux 2 - UBL'!A257:D937,4,FALSE)</f>
        <v> 0..1</v>
      </c>
      <c r="C257" s="43"/>
      <c r="D257" s="99" t="s">
        <v>2025</v>
      </c>
      <c r="E257" s="48"/>
      <c r="F257" s="133"/>
      <c r="G257" s="291" t="s">
        <v>2026</v>
      </c>
      <c r="H257" s="292"/>
      <c r="I257" s="93" t="str">
        <f>IF(VLOOKUP($A257,'FE - Flux 2 - UBL'!$A257:$R1132,11,FALSE)=0,"",VLOOKUP($A257,'FE - Flux 2 - UBL'!$A257:$R1132,11,FALSE))</f>
        <v> DATE</v>
      </c>
      <c r="J257" s="93" t="str">
        <f>IF(VLOOKUP($A257,'FE - Flux 2 - UBL'!$A257:$R1132,12,FALSE)=0,"",VLOOKUP($A257,'FE - Flux 2 - UBL'!$A257:$R1132,12,FALSE))</f>
        <v> ISO</v>
      </c>
      <c r="K257" s="91" t="str">
        <f>IF(VLOOKUP($A257,'FE - Flux 2 - UBL'!$A257:$R1132,13,FALSE)=0,"",VLOOKUP($A257,'FE - Flux 2 - UBL'!$A257:$R1132,13,FALSE))</f>
        <v> YYYY-MM-DD (UBL format) YYYYMMDD (CII format)</v>
      </c>
      <c r="L257" s="159" t="str">
        <f>IF(VLOOKUP($A257,'FE - Flux 2 - UBL'!$A257:$R1132,14,FALSE)=0,"",VLOOKUP($A257,'FE - Flux 2 - UBL'!$A257:$R1132,14,FALSE))</f>
        <v/>
      </c>
      <c r="M257" s="95" t="str">
        <f>IF(VLOOKUP($A257,'FE - Flux 2 - UBL'!$A257:$R1132,15,FALSE)=0,"",VLOOKUP($A257,'FE - Flux 2 - UBL'!$A257:$R1132,15,FALSE))</f>
        <v> Date on which delivery is made.</v>
      </c>
      <c r="N257" s="95" t="str">
        <f>IF(VLOOKUP($A257,'FE - Flux 2 - UBL'!$A257:$R1132,16,FALSE)=0,"",VLOOKUP($A257,'FE - Flux 2 - UBL'!$A257:$R1132,16,FALSE))</f>
        <v/>
      </c>
      <c r="O257" s="91" t="str">
        <f>IF(VLOOKUP($A257,'FE - Flux 2 - UBL'!$A257:$R1132,17,FALSE)=0,"",VLOOKUP($A257,'FE - Flux 2 - UBL'!$A257:$R1132,17,FALSE))</f>
        <v> G1.09 G1.36 G1.39 G6.11</v>
      </c>
      <c r="P257" s="91" t="str">
        <f>IF(VLOOKUP($A257,'FE - Flux 2 - UBL'!$A257:$R1132,18,FALSE)=0,"",VLOOKUP($A257,'FE - Flux 2 - UBL'!$A257:$R1132,18,FALSE))</f>
        <v/>
      </c>
      <c r="Q257" s="91" t="str">
        <f>IF(VLOOKUP($A257,'FE - Flux 2 - UBL'!$A257:$S1132,19,FALSE)=0,"",VLOOKUP($A257,'FE - Flux 2 - UBL'!$A257:$S1132,19,FALSE))</f>
        <v/>
      </c>
      <c r="R257" s="91" t="s">
        <v>2173</v>
      </c>
      <c r="S257" s="95" t="str">
        <f>IF(VLOOKUP($A257,'FE - Flux 2 - CII'!$A257:$R697,17,FALSE)=0,"",VLOOKUP($A257,'FE - Flux 2 - CII'!$A257:$R697,18,FALSE))</f>
        <v/>
      </c>
    </row>
    <row r="258" spans="1:19" ht="28">
      <c r="A258" s="89" t="s">
        <v>1104</v>
      </c>
      <c r="B258" s="238" t="str">
        <f>VLOOKUP(A258,'FE - Flux 2 - UBL'!A258:D938,4,FALSE)</f>
        <v> 0..1</v>
      </c>
      <c r="C258" s="27" t="s">
        <v>1105</v>
      </c>
      <c r="D258" s="209"/>
      <c r="E258" s="209"/>
      <c r="F258" s="209"/>
      <c r="G258" s="291" t="s">
        <v>2027</v>
      </c>
      <c r="H258" s="292"/>
      <c r="I258" s="93" t="str">
        <f>IF(VLOOKUP($A258,'FE - Flux 2 - UBL'!$A258:$R1133,11,FALSE)=0,"",VLOOKUP($A258,'FE - Flux 2 - UBL'!$A258:$R1133,11,FALSE))</f>
        <v/>
      </c>
      <c r="J258" s="93" t="str">
        <f>IF(VLOOKUP($A258,'FE - Flux 2 - UBL'!$A258:$R1133,12,FALSE)=0,"",VLOOKUP($A258,'FE - Flux 2 - UBL'!$A258:$R1133,12,FALSE))</f>
        <v/>
      </c>
      <c r="K258" s="91" t="str">
        <f>IF(VLOOKUP($A258,'FE - Flux 2 - UBL'!$A258:$R1133,13,FALSE)=0,"",VLOOKUP($A258,'FE - Flux 2 - UBL'!$A258:$R1133,13,FALSE))</f>
        <v/>
      </c>
      <c r="L258" s="159" t="str">
        <f>IF(VLOOKUP($A258,'FE - Flux 2 - UBL'!$A258:$R1133,14,FALSE)=0,"",VLOOKUP($A258,'FE - Flux 2 - UBL'!$A258:$R1133,14,FALSE))</f>
        <v/>
      </c>
      <c r="M258" s="95" t="str">
        <f>IF(VLOOKUP($A258,'FE - Flux 2 - UBL'!$A258:$R1133,15,FALSE)=0,"",VLOOKUP($A258,'FE - Flux 2 - UBL'!$A258:$R1133,15,FALSE))</f>
        <v> A group of business terms providing information about the billing period.</v>
      </c>
      <c r="N258" s="95" t="str">
        <f>IF(VLOOKUP($A258,'FE - Flux 2 - UBL'!$A258:$R1133,16,FALSE)=0,"",VLOOKUP($A258,'FE - Flux 2 - UBL'!$A258:$R1133,16,FALSE))</f>
        <v> Used to indicate when the period covered by the Invoice begins and when it ends.</v>
      </c>
      <c r="O258" s="91" t="str">
        <f>IF(VLOOKUP($A258,'FE - Flux 2 - UBL'!$A258:$R1133,17,FALSE)=0,"",VLOOKUP($A258,'FE - Flux 2 - UBL'!$A258:$R1133,17,FALSE))</f>
        <v> G6.11</v>
      </c>
      <c r="P258" s="91" t="str">
        <f>IF(VLOOKUP($A258,'FE - Flux 2 - UBL'!$A258:$R1133,18,FALSE)=0,"",VLOOKUP($A258,'FE - Flux 2 - UBL'!$A258:$R1133,18,FALSE))</f>
        <v/>
      </c>
      <c r="Q258" s="91" t="str">
        <f>IF(VLOOKUP($A258,'FE - Flux 2 - UBL'!$A258:$S1133,19,FALSE)=0,"",VLOOKUP($A258,'FE - Flux 2 - UBL'!$A258:$S1133,19,FALSE))</f>
        <v/>
      </c>
      <c r="R258" s="91" t="s">
        <v>2173</v>
      </c>
      <c r="S258" s="95" t="str">
        <f>IF(VLOOKUP($A258,'FE - Flux 2 - CII'!$A258:$R698,17,FALSE)=0,"",VLOOKUP($A258,'FE - Flux 2 - CII'!$A258:$R698,18,FALSE))</f>
        <v/>
      </c>
    </row>
    <row r="259" spans="1:19" ht="42">
      <c r="A259" s="97" t="s">
        <v>1109</v>
      </c>
      <c r="B259" s="238" t="str">
        <f>VLOOKUP(A259,'FE - Flux 2 - UBL'!A259:D939,4,FALSE)</f>
        <v> 0..1</v>
      </c>
      <c r="C259" s="43"/>
      <c r="D259" s="99" t="s">
        <v>1110</v>
      </c>
      <c r="E259" s="133"/>
      <c r="F259" s="133"/>
      <c r="G259" s="291" t="s">
        <v>2028</v>
      </c>
      <c r="H259" s="292"/>
      <c r="I259" s="93" t="str">
        <f>IF(VLOOKUP($A259,'FE - Flux 2 - UBL'!$A259:$R1134,11,FALSE)=0,"",VLOOKUP($A259,'FE - Flux 2 - UBL'!$A259:$R1134,11,FALSE))</f>
        <v> DATE</v>
      </c>
      <c r="J259" s="93" t="str">
        <f>IF(VLOOKUP($A259,'FE - Flux 2 - UBL'!$A259:$R1134,12,FALSE)=0,"",VLOOKUP($A259,'FE - Flux 2 - UBL'!$A259:$R1134,12,FALSE))</f>
        <v> ISO</v>
      </c>
      <c r="K259" s="91" t="str">
        <f>IF(VLOOKUP($A259,'FE - Flux 2 - UBL'!$A259:$R1134,13,FALSE)=0,"",VLOOKUP($A259,'FE - Flux 2 - UBL'!$A259:$R1134,13,FALSE))</f>
        <v> YYYY-MM-DD (UBL format) YYYYMMDD (CII format)</v>
      </c>
      <c r="L259" s="159" t="str">
        <f>IF(VLOOKUP($A259,'FE - Flux 2 - UBL'!$A259:$R1134,14,FALSE)=0,"",VLOOKUP($A259,'FE - Flux 2 - UBL'!$A259:$R1134,14,FALSE))</f>
        <v/>
      </c>
      <c r="M259" s="95" t="str">
        <f>IF(VLOOKUP($A259,'FE - Flux 2 - UBL'!$A259:$R1134,15,FALSE)=0,"",VLOOKUP($A259,'FE - Flux 2 - UBL'!$A259:$R1134,15,FALSE))</f>
        <v> Date the billing period begins.</v>
      </c>
      <c r="N259" s="95" t="str">
        <f>IF(VLOOKUP($A259,'FE - Flux 2 - UBL'!$A259:$R1134,16,FALSE)=0,"",VLOOKUP($A259,'FE - Flux 2 - UBL'!$A259:$R1134,16,FALSE))</f>
        <v> This date corresponds to the first day of the period.</v>
      </c>
      <c r="O259" s="91" t="str">
        <f>IF(VLOOKUP($A259,'FE - Flux 2 - UBL'!$A259:$R1134,17,FALSE)=0,"",VLOOKUP($A259,'FE - Flux 2 - UBL'!$A259:$R1134,17,FALSE))</f>
        <v> G1.09 G1.36 G6.11</v>
      </c>
      <c r="P259" s="91" t="str">
        <f>IF(VLOOKUP($A259,'FE - Flux 2 - UBL'!$A259:$R1134,18,FALSE)=0,"",VLOOKUP($A259,'FE - Flux 2 - UBL'!$A259:$R1134,18,FALSE))</f>
        <v/>
      </c>
      <c r="Q259" s="91" t="str">
        <f>IF(VLOOKUP($A259,'FE - Flux 2 - UBL'!$A259:$S1134,19,FALSE)=0,"",VLOOKUP($A259,'FE - Flux 2 - UBL'!$A259:$S1134,19,FALSE))</f>
        <v> BR-CO-19</v>
      </c>
      <c r="R259" s="91" t="s">
        <v>2173</v>
      </c>
      <c r="S259" s="95" t="str">
        <f>IF(VLOOKUP($A259,'FE - Flux 2 - CII'!$A259:$R699,17,FALSE)=0,"",VLOOKUP($A259,'FE - Flux 2 - CII'!$A259:$R699,18,FALSE))</f>
        <v/>
      </c>
    </row>
    <row r="260" spans="1:19" ht="42">
      <c r="A260" s="97" t="s">
        <v>1116</v>
      </c>
      <c r="B260" s="238" t="str">
        <f>VLOOKUP(A260,'FE - Flux 2 - UBL'!A260:D940,4,FALSE)</f>
        <v> 0..1</v>
      </c>
      <c r="C260" s="43"/>
      <c r="D260" s="99" t="s">
        <v>1117</v>
      </c>
      <c r="E260" s="133"/>
      <c r="F260" s="133"/>
      <c r="G260" s="291" t="s">
        <v>2029</v>
      </c>
      <c r="H260" s="292"/>
      <c r="I260" s="93" t="str">
        <f>IF(VLOOKUP($A260,'FE - Flux 2 - UBL'!$A260:$R1135,11,FALSE)=0,"",VLOOKUP($A260,'FE - Flux 2 - UBL'!$A260:$R1135,11,FALSE))</f>
        <v> DATE</v>
      </c>
      <c r="J260" s="93" t="str">
        <f>IF(VLOOKUP($A260,'FE - Flux 2 - UBL'!$A260:$R1135,12,FALSE)=0,"",VLOOKUP($A260,'FE - Flux 2 - UBL'!$A260:$R1135,12,FALSE))</f>
        <v> ISO</v>
      </c>
      <c r="K260" s="91" t="str">
        <f>IF(VLOOKUP($A260,'FE - Flux 2 - UBL'!$A260:$R1135,13,FALSE)=0,"",VLOOKUP($A260,'FE - Flux 2 - UBL'!$A260:$R1135,13,FALSE))</f>
        <v> YYYY-MM-DD (UBL format) YYYYMMDD (CII format)</v>
      </c>
      <c r="L260" s="159" t="str">
        <f>IF(VLOOKUP($A260,'FE - Flux 2 - UBL'!$A260:$R1135,14,FALSE)=0,"",VLOOKUP($A260,'FE - Flux 2 - UBL'!$A260:$R1135,14,FALSE))</f>
        <v/>
      </c>
      <c r="M260" s="95" t="str">
        <f>IF(VLOOKUP($A260,'FE - Flux 2 - UBL'!$A260:$R1135,15,FALSE)=0,"",VLOOKUP($A260,'FE - Flux 2 - UBL'!$A260:$R1135,15,FALSE))</f>
        <v>Date the billing period ends.</v>
      </c>
      <c r="N260" s="95" t="str">
        <f>IF(VLOOKUP($A260,'FE - Flux 2 - UBL'!$A260:$R1135,16,FALSE)=0,"",VLOOKUP($A260,'FE - Flux 2 - UBL'!$A260:$R1135,16,FALSE))</f>
        <v> This date corresponds to the last day of the period.</v>
      </c>
      <c r="O260" s="91" t="str">
        <f>IF(VLOOKUP($A260,'FE - Flux 2 - UBL'!$A260:$R1135,17,FALSE)=0,"",VLOOKUP($A260,'FE - Flux 2 - UBL'!$A260:$R1135,17,FALSE))</f>
        <v> G1.09 G1.36 G6.11</v>
      </c>
      <c r="P260" s="91" t="str">
        <f>IF(VLOOKUP($A260,'FE - Flux 2 - UBL'!$A260:$R1135,18,FALSE)=0,"",VLOOKUP($A260,'FE - Flux 2 - UBL'!$A260:$R1135,18,FALSE))</f>
        <v/>
      </c>
      <c r="Q260" s="91" t="str">
        <f>IF(VLOOKUP($A260,'FE - Flux 2 - UBL'!$A260:$S1135,19,FALSE)=0,"",VLOOKUP($A260,'FE - Flux 2 - UBL'!$A260:$S1135,19,FALSE))</f>
        <v> BR-29 BR-CO-19</v>
      </c>
      <c r="R260" s="91" t="s">
        <v>2173</v>
      </c>
      <c r="S260" s="95" t="str">
        <f>IF(VLOOKUP($A260,'FE - Flux 2 - CII'!$A260:$R700,17,FALSE)=0,"",VLOOKUP($A260,'FE - Flux 2 - CII'!$A260:$R700,18,FALSE))</f>
        <v/>
      </c>
    </row>
    <row r="261" spans="1:19" ht="42">
      <c r="A261" s="89" t="s">
        <v>1122</v>
      </c>
      <c r="B261" s="238" t="str">
        <f>VLOOKUP(A261,'FE - Flux 2 - UBL'!A261:D941,4,FALSE)</f>
        <v> 0..1</v>
      </c>
      <c r="C261" s="23" t="s">
        <v>2030</v>
      </c>
      <c r="D261" s="209"/>
      <c r="E261" s="209"/>
      <c r="F261" s="209"/>
      <c r="G261" s="291" t="s">
        <v>2031</v>
      </c>
      <c r="H261" s="292"/>
      <c r="I261" s="93" t="str">
        <f>IF(VLOOKUP($A261,'FE - Flux 2 - UBL'!$A261:$R1136,11,FALSE)=0,"",VLOOKUP($A261,'FE - Flux 2 - UBL'!$A261:$R1136,11,FALSE))</f>
        <v/>
      </c>
      <c r="J261" s="93" t="str">
        <f>IF(VLOOKUP($A261,'FE - Flux 2 - UBL'!$A261:$R1136,12,FALSE)=0,"",VLOOKUP($A261,'FE - Flux 2 - UBL'!$A261:$R1136,12,FALSE))</f>
        <v/>
      </c>
      <c r="K261" s="91" t="str">
        <f>IF(VLOOKUP($A261,'FE - Flux 2 - UBL'!$A261:$R1136,13,FALSE)=0,"",VLOOKUP($A261,'FE - Flux 2 - UBL'!$A261:$R1136,13,FALSE))</f>
        <v/>
      </c>
      <c r="L261" s="159" t="str">
        <f>IF(VLOOKUP($A261,'FE - Flux 2 - UBL'!$A261:$R1136,14,FALSE)=0,"",VLOOKUP($A261,'FE - Flux 2 - UBL'!$A261:$R1136,14,FALSE))</f>
        <v/>
      </c>
      <c r="M261" s="95" t="str">
        <f>IF(VLOOKUP($A261,'FE - Flux 2 - UBL'!$A261:$R1136,15,FALSE)=0,"",VLOOKUP($A261,'FE - Flux 2 - UBL'!$A261:$R1136,15,FALSE))</f>
        <v> A group of business terms providing information about the address to which invoiced goods and services have been or are being delivered.</v>
      </c>
      <c r="N261" s="95" t="str">
        <f>IF(VLOOKUP($A261,'FE - Flux 2 - UBL'!$A261:$R1136,16,FALSE)=0,"",VLOOKUP($A261,'FE - Flux 2 - UBL'!$A261:$R1136,16,FALSE))</f>
        <v> In the case of collection, the address of the place of delivery is the collection address. Relevant elements of the address must be completed to comply with legal requirements.</v>
      </c>
      <c r="O261" s="91" t="str">
        <f>IF(VLOOKUP($A261,'FE - Flux 2 - UBL'!$A261:$R1136,17,FALSE)=0,"",VLOOKUP($A261,'FE - Flux 2 - UBL'!$A261:$R1136,17,FALSE))</f>
        <v> G6.16</v>
      </c>
      <c r="P261" s="91" t="str">
        <f>IF(VLOOKUP($A261,'FE - Flux 2 - UBL'!$A261:$R1136,18,FALSE)=0,"",VLOOKUP($A261,'FE - Flux 2 - UBL'!$A261:$R1136,18,FALSE))</f>
        <v/>
      </c>
      <c r="Q261" s="91" t="str">
        <f>IF(VLOOKUP($A261,'FE - Flux 2 - UBL'!$A261:$S1136,19,FALSE)=0,"",VLOOKUP($A261,'FE - Flux 2 - UBL'!$A261:$S1136,19,FALSE))</f>
        <v/>
      </c>
      <c r="R261" s="91" t="s">
        <v>2173</v>
      </c>
      <c r="S261" s="95" t="str">
        <f>IF(VLOOKUP($A261,'FE - Flux 2 - CII'!$A261:$R701,17,FALSE)=0,"",VLOOKUP($A261,'FE - Flux 2 - CII'!$A261:$R701,18,FALSE))</f>
        <v/>
      </c>
    </row>
    <row r="262" spans="1:19" ht="28">
      <c r="A262" s="97" t="s">
        <v>1128</v>
      </c>
      <c r="B262" s="238" t="str">
        <f>VLOOKUP(A262,'FE - Flux 2 - UBL'!A262:D942,4,FALSE)</f>
        <v> 0..1</v>
      </c>
      <c r="C262" s="43"/>
      <c r="D262" s="99" t="s">
        <v>2032</v>
      </c>
      <c r="E262" s="99"/>
      <c r="F262" s="99"/>
      <c r="G262" s="291" t="s">
        <v>2033</v>
      </c>
      <c r="H262" s="292"/>
      <c r="I262" s="93" t="str">
        <f>IF(VLOOKUP($A262,'FE - Flux 2 - UBL'!$A262:$R1137,11,FALSE)=0,"",VLOOKUP($A262,'FE - Flux 2 - UBL'!$A262:$R1137,11,FALSE))</f>
        <v> TEXT</v>
      </c>
      <c r="J262" s="93">
        <f>IF(VLOOKUP($A262,'FE - Flux 2 - UBL'!$A262:$R1137,12,FALSE)=0,"",VLOOKUP($A262,'FE - Flux 2 - UBL'!$A262:$R1137,12,FALSE))</f>
        <v>255</v>
      </c>
      <c r="K262" s="91" t="str">
        <f>IF(VLOOKUP($A262,'FE - Flux 2 - UBL'!$A262:$R1137,13,FALSE)=0,"",VLOOKUP($A262,'FE - Flux 2 - UBL'!$A262:$R1137,13,FALSE))</f>
        <v/>
      </c>
      <c r="L262" s="159" t="str">
        <f>IF(VLOOKUP($A262,'FE - Flux 2 - UBL'!$A262:$R1137,14,FALSE)=0,"",VLOOKUP($A262,'FE - Flux 2 - UBL'!$A262:$R1137,14,FALSE))</f>
        <v/>
      </c>
      <c r="M262" s="95" t="str">
        <f>IF(VLOOKUP($A262,'FE - Flux 2 - UBL'!$A262:$R1137,15,FALSE)=0,"",VLOOKUP($A262,'FE - Flux 2 - UBL'!$A262:$R1137,15,FALSE))</f>
        <v> Main line of an address.</v>
      </c>
      <c r="N262" s="95" t="str">
        <f>IF(VLOOKUP($A262,'FE - Flux 2 - UBL'!$A262:$R1137,16,FALSE)=0,"",VLOOKUP($A262,'FE - Flux 2 - UBL'!$A262:$R1137,16,FALSE))</f>
        <v> This is generally the name and number of the street or post office box.</v>
      </c>
      <c r="O262" s="91" t="str">
        <f>IF(VLOOKUP($A262,'FE - Flux 2 - UBL'!$A262:$R1137,17,FALSE)=0,"",VLOOKUP($A262,'FE - Flux 2 - UBL'!$A262:$R1137,17,FALSE))</f>
        <v/>
      </c>
      <c r="P262" s="91" t="str">
        <f>IF(VLOOKUP($A262,'FE - Flux 2 - UBL'!$A262:$R1137,18,FALSE)=0,"",VLOOKUP($A262,'FE - Flux 2 - UBL'!$A262:$R1137,18,FALSE))</f>
        <v/>
      </c>
      <c r="Q262" s="91" t="str">
        <f>IF(VLOOKUP($A262,'FE - Flux 2 - UBL'!$A262:$S1137,19,FALSE)=0,"",VLOOKUP($A262,'FE - Flux 2 - UBL'!$A262:$S1137,19,FALSE))</f>
        <v/>
      </c>
      <c r="R262" s="91" t="s">
        <v>2173</v>
      </c>
      <c r="S262" s="95" t="str">
        <f>IF(VLOOKUP($A262,'FE - Flux 2 - CII'!$A262:$R702,17,FALSE)=0,"",VLOOKUP($A262,'FE - Flux 2 - CII'!$A262:$R702,18,FALSE))</f>
        <v/>
      </c>
    </row>
    <row r="263" spans="1:19" ht="28">
      <c r="A263" s="97" t="s">
        <v>1132</v>
      </c>
      <c r="B263" s="238" t="str">
        <f>VLOOKUP(A263,'FE - Flux 2 - UBL'!A263:D943,4,FALSE)</f>
        <v> 0..1</v>
      </c>
      <c r="C263" s="43"/>
      <c r="D263" s="99" t="s">
        <v>2034</v>
      </c>
      <c r="E263" s="99"/>
      <c r="F263" s="99"/>
      <c r="G263" s="291" t="s">
        <v>2035</v>
      </c>
      <c r="H263" s="292"/>
      <c r="I263" s="93" t="str">
        <f>IF(VLOOKUP($A263,'FE - Flux 2 - UBL'!$A263:$R1138,11,FALSE)=0,"",VLOOKUP($A263,'FE - Flux 2 - UBL'!$A263:$R1138,11,FALSE))</f>
        <v> TEXT</v>
      </c>
      <c r="J263" s="93">
        <f>IF(VLOOKUP($A263,'FE - Flux 2 - UBL'!$A263:$R1138,12,FALSE)=0,"",VLOOKUP($A263,'FE - Flux 2 - UBL'!$A263:$R1138,12,FALSE))</f>
        <v>255</v>
      </c>
      <c r="K263" s="91" t="str">
        <f>IF(VLOOKUP($A263,'FE - Flux 2 - UBL'!$A263:$R1138,13,FALSE)=0,"",VLOOKUP($A263,'FE - Flux 2 - UBL'!$A263:$R1138,13,FALSE))</f>
        <v/>
      </c>
      <c r="L263" s="159" t="str">
        <f>IF(VLOOKUP($A263,'FE - Flux 2 - UBL'!$A263:$R1138,14,FALSE)=0,"",VLOOKUP($A263,'FE - Flux 2 - UBL'!$A263:$R1138,14,FALSE))</f>
        <v/>
      </c>
      <c r="M263" s="95" t="str">
        <f>IF(VLOOKUP($A263,'FE - Flux 2 - UBL'!$A263:$R1138,15,FALSE)=0,"",VLOOKUP($A263,'FE - Flux 2 - UBL'!$A263:$R1138,15,FALSE))</f>
        <v> Additional line of an address, which can be used to provide details and supplement the main line.</v>
      </c>
      <c r="N263" s="95" t="str">
        <f>IF(VLOOKUP($A263,'FE - Flux 2 - UBL'!$A263:$R1138,16,FALSE)=0,"",VLOOKUP($A263,'FE - Flux 2 - UBL'!$A263:$R1138,16,FALSE))</f>
        <v/>
      </c>
      <c r="O263" s="91" t="str">
        <f>IF(VLOOKUP($A263,'FE - Flux 2 - UBL'!$A263:$R1138,17,FALSE)=0,"",VLOOKUP($A263,'FE - Flux 2 - UBL'!$A263:$R1138,17,FALSE))</f>
        <v/>
      </c>
      <c r="P263" s="91" t="str">
        <f>IF(VLOOKUP($A263,'FE - Flux 2 - UBL'!$A263:$R1138,18,FALSE)=0,"",VLOOKUP($A263,'FE - Flux 2 - UBL'!$A263:$R1138,18,FALSE))</f>
        <v/>
      </c>
      <c r="Q263" s="91" t="str">
        <f>IF(VLOOKUP($A263,'FE - Flux 2 - UBL'!$A263:$S1138,19,FALSE)=0,"",VLOOKUP($A263,'FE - Flux 2 - UBL'!$A263:$S1138,19,FALSE))</f>
        <v/>
      </c>
      <c r="R263" s="91" t="s">
        <v>2173</v>
      </c>
      <c r="S263" s="95" t="str">
        <f>IF(VLOOKUP($A263,'FE - Flux 2 - CII'!$A263:$R703,17,FALSE)=0,"",VLOOKUP($A263,'FE - Flux 2 - CII'!$A263:$R703,18,FALSE))</f>
        <v/>
      </c>
    </row>
    <row r="264" spans="1:19" ht="28">
      <c r="A264" s="97" t="s">
        <v>1135</v>
      </c>
      <c r="B264" s="238" t="str">
        <f>VLOOKUP(A264,'FE - Flux 2 - UBL'!A264:D944,4,FALSE)</f>
        <v>0..1</v>
      </c>
      <c r="C264" s="43"/>
      <c r="D264" s="99" t="s">
        <v>2036</v>
      </c>
      <c r="E264" s="99"/>
      <c r="F264" s="99"/>
      <c r="G264" s="291" t="s">
        <v>2037</v>
      </c>
      <c r="H264" s="292"/>
      <c r="I264" s="93" t="str">
        <f>IF(VLOOKUP($A264,'FE - Flux 2 - UBL'!$A264:$R1139,11,FALSE)=0,"",VLOOKUP($A264,'FE - Flux 2 - UBL'!$A264:$R1139,11,FALSE))</f>
        <v> TEXT</v>
      </c>
      <c r="J264" s="93">
        <f>IF(VLOOKUP($A264,'FE - Flux 2 - UBL'!$A264:$R1139,12,FALSE)=0,"",VLOOKUP($A264,'FE - Flux 2 - UBL'!$A264:$R1139,12,FALSE))</f>
        <v>255</v>
      </c>
      <c r="K264" s="91" t="str">
        <f>IF(VLOOKUP($A264,'FE - Flux 2 - UBL'!$A264:$R1139,13,FALSE)=0,"",VLOOKUP($A264,'FE - Flux 2 - UBL'!$A264:$R1139,13,FALSE))</f>
        <v/>
      </c>
      <c r="L264" s="159" t="str">
        <f>IF(VLOOKUP($A264,'FE - Flux 2 - UBL'!$A264:$R1139,14,FALSE)=0,"",VLOOKUP($A264,'FE - Flux 2 - UBL'!$A264:$R1139,14,FALSE))</f>
        <v/>
      </c>
      <c r="M264" s="95" t="str">
        <f>IF(VLOOKUP($A264,'FE - Flux 2 - UBL'!$A264:$R1139,15,FALSE)=0,"",VLOOKUP($A264,'FE - Flux 2 - UBL'!$A264:$R1139,15,FALSE))</f>
        <v> Additional line of an address, which can be used to provide details and supplement the main line.</v>
      </c>
      <c r="N264" s="95" t="str">
        <f>IF(VLOOKUP($A264,'FE - Flux 2 - UBL'!$A264:$R1139,16,FALSE)=0,"",VLOOKUP($A264,'FE - Flux 2 - UBL'!$A264:$R1139,16,FALSE))</f>
        <v/>
      </c>
      <c r="O264" s="91" t="str">
        <f>IF(VLOOKUP($A264,'FE - Flux 2 - UBL'!$A264:$R1139,17,FALSE)=0,"",VLOOKUP($A264,'FE - Flux 2 - UBL'!$A264:$R1139,17,FALSE))</f>
        <v/>
      </c>
      <c r="P264" s="91" t="str">
        <f>IF(VLOOKUP($A264,'FE - Flux 2 - UBL'!$A264:$R1139,18,FALSE)=0,"",VLOOKUP($A264,'FE - Flux 2 - UBL'!$A264:$R1139,18,FALSE))</f>
        <v/>
      </c>
      <c r="Q264" s="91" t="str">
        <f>IF(VLOOKUP($A264,'FE - Flux 2 - UBL'!$A264:$S1139,19,FALSE)=0,"",VLOOKUP($A264,'FE - Flux 2 - UBL'!$A264:$S1139,19,FALSE))</f>
        <v/>
      </c>
      <c r="R264" s="91" t="s">
        <v>2173</v>
      </c>
      <c r="S264" s="95" t="str">
        <f>IF(VLOOKUP($A264,'FE - Flux 2 - CII'!$A264:$R704,17,FALSE)=0,"",VLOOKUP($A264,'FE - Flux 2 - CII'!$A264:$R704,18,FALSE))</f>
        <v/>
      </c>
    </row>
    <row r="265" spans="1:19" ht="28">
      <c r="A265" s="97" t="s">
        <v>1138</v>
      </c>
      <c r="B265" s="238" t="str">
        <f>VLOOKUP(A265,'FE - Flux 2 - UBL'!A265:D945,4,FALSE)</f>
        <v> 0..1</v>
      </c>
      <c r="C265" s="43"/>
      <c r="D265" s="99" t="s">
        <v>2038</v>
      </c>
      <c r="E265" s="99"/>
      <c r="F265" s="99"/>
      <c r="G265" s="291" t="s">
        <v>2039</v>
      </c>
      <c r="H265" s="292"/>
      <c r="I265" s="93" t="str">
        <f>IF(VLOOKUP($A265,'FE - Flux 2 - UBL'!$A265:$R1140,11,FALSE)=0,"",VLOOKUP($A265,'FE - Flux 2 - UBL'!$A265:$R1140,11,FALSE))</f>
        <v> TEXT</v>
      </c>
      <c r="J265" s="93">
        <f>IF(VLOOKUP($A265,'FE - Flux 2 - UBL'!$A265:$R1140,12,FALSE)=0,"",VLOOKUP($A265,'FE - Flux 2 - UBL'!$A265:$R1140,12,FALSE))</f>
        <v>255</v>
      </c>
      <c r="K265" s="91" t="str">
        <f>IF(VLOOKUP($A265,'FE - Flux 2 - UBL'!$A265:$R1140,13,FALSE)=0,"",VLOOKUP($A265,'FE - Flux 2 - UBL'!$A265:$R1140,13,FALSE))</f>
        <v/>
      </c>
      <c r="L265" s="159" t="str">
        <f>IF(VLOOKUP($A265,'FE - Flux 2 - UBL'!$A265:$R1140,14,FALSE)=0,"",VLOOKUP($A265,'FE - Flux 2 - UBL'!$A265:$R1140,14,FALSE))</f>
        <v/>
      </c>
      <c r="M265" s="95" t="str">
        <f>IF(VLOOKUP($A265,'FE - Flux 2 - UBL'!$A265:$R1140,15,FALSE)=0,"",VLOOKUP($A265,'FE - Flux 2 - UBL'!$A265:$R1140,15,FALSE))</f>
        <v> Common name of the commune, town or village in which the delivery address is located.</v>
      </c>
      <c r="N265" s="95" t="str">
        <f>IF(VLOOKUP($A265,'FE - Flux 2 - UBL'!$A265:$R1140,16,FALSE)=0,"",VLOOKUP($A265,'FE - Flux 2 - UBL'!$A265:$R1140,16,FALSE))</f>
        <v/>
      </c>
      <c r="O265" s="91" t="str">
        <f>IF(VLOOKUP($A265,'FE - Flux 2 - UBL'!$A265:$R1140,17,FALSE)=0,"",VLOOKUP($A265,'FE - Flux 2 - UBL'!$A265:$R1140,17,FALSE))</f>
        <v/>
      </c>
      <c r="P265" s="91" t="str">
        <f>IF(VLOOKUP($A265,'FE - Flux 2 - UBL'!$A265:$R1140,18,FALSE)=0,"",VLOOKUP($A265,'FE - Flux 2 - UBL'!$A265:$R1140,18,FALSE))</f>
        <v/>
      </c>
      <c r="Q265" s="91" t="str">
        <f>IF(VLOOKUP($A265,'FE - Flux 2 - UBL'!$A265:$S1140,19,FALSE)=0,"",VLOOKUP($A265,'FE - Flux 2 - UBL'!$A265:$S1140,19,FALSE))</f>
        <v/>
      </c>
      <c r="R265" s="91" t="s">
        <v>2173</v>
      </c>
      <c r="S265" s="95" t="str">
        <f>IF(VLOOKUP($A265,'FE - Flux 2 - CII'!$A265:$R705,17,FALSE)=0,"",VLOOKUP($A265,'FE - Flux 2 - CII'!$A265:$R705,18,FALSE))</f>
        <v/>
      </c>
    </row>
    <row r="266" spans="1:19" ht="28">
      <c r="A266" s="97" t="s">
        <v>1142</v>
      </c>
      <c r="B266" s="238" t="str">
        <f>VLOOKUP(A266,'FE - Flux 2 - UBL'!A266:D946,4,FALSE)</f>
        <v> 0..1</v>
      </c>
      <c r="C266" s="43"/>
      <c r="D266" s="99" t="s">
        <v>2040</v>
      </c>
      <c r="E266" s="99"/>
      <c r="F266" s="99"/>
      <c r="G266" s="291" t="s">
        <v>2041</v>
      </c>
      <c r="H266" s="292"/>
      <c r="I266" s="93" t="str">
        <f>IF(VLOOKUP($A266,'FE - Flux 2 - UBL'!$A266:$R1141,11,FALSE)=0,"",VLOOKUP($A266,'FE - Flux 2 - UBL'!$A266:$R1141,11,FALSE))</f>
        <v> TEXT</v>
      </c>
      <c r="J266" s="93">
        <f>IF(VLOOKUP($A266,'FE - Flux 2 - UBL'!$A266:$R1141,12,FALSE)=0,"",VLOOKUP($A266,'FE - Flux 2 - UBL'!$A266:$R1141,12,FALSE))</f>
        <v>10</v>
      </c>
      <c r="K266" s="91" t="str">
        <f>IF(VLOOKUP($A266,'FE - Flux 2 - UBL'!$A266:$R1141,13,FALSE)=0,"",VLOOKUP($A266,'FE - Flux 2 - UBL'!$A266:$R1141,13,FALSE))</f>
        <v/>
      </c>
      <c r="L266" s="159" t="str">
        <f>IF(VLOOKUP($A266,'FE - Flux 2 - UBL'!$A266:$R1141,14,FALSE)=0,"",VLOOKUP($A266,'FE - Flux 2 - UBL'!$A266:$R1141,14,FALSE))</f>
        <v/>
      </c>
      <c r="M266" s="95" t="str">
        <f>IF(VLOOKUP($A266,'FE - Flux 2 - UBL'!$A266:$R1141,15,FALSE)=0,"",VLOOKUP($A266,'FE - Flux 2 - UBL'!$A266:$R1141,15,FALSE))</f>
        <v> Identifier for an addressable group of properties, consistent with the applicable postal service.</v>
      </c>
      <c r="N266" s="95" t="str">
        <f>IF(VLOOKUP($A266,'FE - Flux 2 - UBL'!$A266:$R1141,16,FALSE)=0,"",VLOOKUP($A266,'FE - Flux 2 - UBL'!$A266:$R1141,16,FALSE))</f>
        <v> Example: postal code or postal delivery number.</v>
      </c>
      <c r="O266" s="91" t="str">
        <f>IF(VLOOKUP($A266,'FE - Flux 2 - UBL'!$A266:$R1141,17,FALSE)=0,"",VLOOKUP($A266,'FE - Flux 2 - UBL'!$A266:$R1141,17,FALSE))</f>
        <v/>
      </c>
      <c r="P266" s="91" t="str">
        <f>IF(VLOOKUP($A266,'FE - Flux 2 - UBL'!$A266:$R1141,18,FALSE)=0,"",VLOOKUP($A266,'FE - Flux 2 - UBL'!$A266:$R1141,18,FALSE))</f>
        <v/>
      </c>
      <c r="Q266" s="91" t="str">
        <f>IF(VLOOKUP($A266,'FE - Flux 2 - UBL'!$A266:$S1141,19,FALSE)=0,"",VLOOKUP($A266,'FE - Flux 2 - UBL'!$A266:$S1141,19,FALSE))</f>
        <v/>
      </c>
      <c r="R266" s="91" t="s">
        <v>2173</v>
      </c>
      <c r="S266" s="95" t="str">
        <f>IF(VLOOKUP($A266,'FE - Flux 2 - CII'!$A266:$R706,17,FALSE)=0,"",VLOOKUP($A266,'FE - Flux 2 - CII'!$A266:$R706,18,FALSE))</f>
        <v/>
      </c>
    </row>
    <row r="267" spans="1:19" ht="29.25" customHeight="1">
      <c r="A267" s="97" t="s">
        <v>1145</v>
      </c>
      <c r="B267" s="238" t="str">
        <f>VLOOKUP(A267,'FE - Flux 2 - UBL'!A267:D947,4,FALSE)</f>
        <v> 0..1</v>
      </c>
      <c r="C267" s="43"/>
      <c r="D267" s="99" t="s">
        <v>1146</v>
      </c>
      <c r="E267" s="99"/>
      <c r="F267" s="133"/>
      <c r="G267" s="291" t="s">
        <v>2042</v>
      </c>
      <c r="H267" s="292"/>
      <c r="I267" s="93" t="str">
        <f>IF(VLOOKUP($A267,'FE - Flux 2 - UBL'!$A267:$R1142,11,FALSE)=0,"",VLOOKUP($A267,'FE - Flux 2 - UBL'!$A267:$R1142,11,FALSE))</f>
        <v> TEXT</v>
      </c>
      <c r="J267" s="93">
        <f>IF(VLOOKUP($A267,'FE - Flux 2 - UBL'!$A267:$R1142,12,FALSE)=0,"",VLOOKUP($A267,'FE - Flux 2 - UBL'!$A267:$R1142,12,FALSE))</f>
        <v>255</v>
      </c>
      <c r="K267" s="91" t="str">
        <f>IF(VLOOKUP($A267,'FE - Flux 2 - UBL'!$A267:$R1142,13,FALSE)=0,"",VLOOKUP($A267,'FE - Flux 2 - UBL'!$A267:$R1142,13,FALSE))</f>
        <v/>
      </c>
      <c r="L267" s="159" t="str">
        <f>IF(VLOOKUP($A267,'FE - Flux 2 - UBL'!$A267:$R1142,14,FALSE)=0,"",VLOOKUP($A267,'FE - Flux 2 - UBL'!$A267:$R1142,14,FALSE))</f>
        <v/>
      </c>
      <c r="M267" s="95" t="str">
        <f>IF(VLOOKUP($A267,'FE - Flux 2 - UBL'!$A267:$R1142,15,FALSE)=0,"",VLOOKUP($A267,'FE - Flux 2 - UBL'!$A267:$R1142,15,FALSE))</f>
        <v> Subdivision of a country.</v>
      </c>
      <c r="N267" s="95" t="str">
        <f>IF(VLOOKUP($A267,'FE - Flux 2 - UBL'!$A267:$R1142,16,FALSE)=0,"",VLOOKUP($A267,'FE - Flux 2 - UBL'!$A267:$R1142,16,FALSE))</f>
        <v> Example: region, county, state, province, etc.</v>
      </c>
      <c r="O267" s="91" t="str">
        <f>IF(VLOOKUP($A267,'FE - Flux 2 - UBL'!$A267:$R1142,17,FALSE)=0,"",VLOOKUP($A267,'FE - Flux 2 - UBL'!$A267:$R1142,17,FALSE))</f>
        <v/>
      </c>
      <c r="P267" s="91" t="str">
        <f>IF(VLOOKUP($A267,'FE - Flux 2 - UBL'!$A267:$R1142,18,FALSE)=0,"",VLOOKUP($A267,'FE - Flux 2 - UBL'!$A267:$R1142,18,FALSE))</f>
        <v/>
      </c>
      <c r="Q267" s="91" t="str">
        <f>IF(VLOOKUP($A267,'FE - Flux 2 - UBL'!$A267:$S1142,19,FALSE)=0,"",VLOOKUP($A267,'FE - Flux 2 - UBL'!$A267:$S1142,19,FALSE))</f>
        <v/>
      </c>
      <c r="R267" s="91" t="s">
        <v>2173</v>
      </c>
      <c r="S267" s="95" t="str">
        <f>IF(VLOOKUP($A267,'FE - Flux 2 - CII'!$A267:$R707,17,FALSE)=0,"",VLOOKUP($A267,'FE - Flux 2 - CII'!$A267:$R707,18,FALSE))</f>
        <v/>
      </c>
    </row>
    <row r="268" spans="1:19" ht="56">
      <c r="A268" s="97" t="s">
        <v>1148</v>
      </c>
      <c r="B268" s="238" t="str">
        <f>VLOOKUP(A268,'FE - Flux 2 - UBL'!A268:D948,4,FALSE)</f>
        <v> 1..1</v>
      </c>
      <c r="C268" s="43"/>
      <c r="D268" s="99" t="s">
        <v>941</v>
      </c>
      <c r="E268" s="99"/>
      <c r="F268" s="133"/>
      <c r="G268" s="291" t="s">
        <v>2043</v>
      </c>
      <c r="H268" s="292"/>
      <c r="I268" s="93" t="str">
        <f>IF(VLOOKUP($A268,'FE - Flux 2 - UBL'!$A268:$R1143,11,FALSE)=0,"",VLOOKUP($A268,'FE - Flux 2 - UBL'!$A268:$R1143,11,FALSE))</f>
        <v> CODED</v>
      </c>
      <c r="J268" s="93">
        <f>IF(VLOOKUP($A268,'FE - Flux 2 - UBL'!$A268:$R1143,12,FALSE)=0,"",VLOOKUP($A268,'FE - Flux 2 - UBL'!$A268:$R1143,12,FALSE))</f>
        <v>2</v>
      </c>
      <c r="K268" s="91" t="str">
        <f>IF(VLOOKUP($A268,'FE - Flux 2 - UBL'!$A268:$R1143,13,FALSE)=0,"",VLOOKUP($A268,'FE - Flux 2 - UBL'!$A268:$R1143,13,FALSE))</f>
        <v> ISO 3166</v>
      </c>
      <c r="L268" s="159" t="str">
        <f>IF(VLOOKUP($A268,'FE - Flux 2 - UBL'!$A268:$R1143,14,FALSE)=0,"",VLOOKUP($A268,'FE - Flux 2 - UBL'!$A268:$R1143,14,FALSE))</f>
        <v/>
      </c>
      <c r="M268" s="95" t="str">
        <f>IF(VLOOKUP($A268,'FE - Flux 2 - UBL'!$A268:$R1143,15,FALSE)=0,"",VLOOKUP($A268,'FE - Flux 2 - UBL'!$A268:$R1143,15,FALSE))</f>
        <v> Country identification code.</v>
      </c>
      <c r="N268" s="95" t="str">
        <f>IF(VLOOKUP($A268,'FE - Flux 2 - UBL'!$A268:$R1143,16,FALSE)=0,"",VLOOKUP($A268,'FE - Flux 2 - UBL'!$A268:$R1143,16,FALSE))</f>
        <v>Valid country lists are registered with the Maintenance Agency for ISO 3166-1 “Codes for the representation of country names and their subdivisions”. It is recommended to use alpha-2 representation.</v>
      </c>
      <c r="O268" s="91" t="str">
        <f>IF(VLOOKUP($A268,'FE - Flux 2 - UBL'!$A268:$R1143,17,FALSE)=0,"",VLOOKUP($A268,'FE - Flux 2 - UBL'!$A268:$R1143,17,FALSE))</f>
        <v> G2.01 G6.08</v>
      </c>
      <c r="P268" s="91" t="str">
        <f>IF(VLOOKUP($A268,'FE - Flux 2 - UBL'!$A268:$R1143,18,FALSE)=0,"",VLOOKUP($A268,'FE - Flux 2 - UBL'!$A268:$R1143,18,FALSE))</f>
        <v/>
      </c>
      <c r="Q268" s="91" t="str">
        <f>IF(VLOOKUP($A268,'FE - Flux 2 - UBL'!$A268:$S1143,19,FALSE)=0,"",VLOOKUP($A268,'FE - Flux 2 - UBL'!$A268:$S1143,19,FALSE))</f>
        <v> BR-57</v>
      </c>
      <c r="R268" s="91" t="s">
        <v>2173</v>
      </c>
      <c r="S268" s="95" t="str">
        <f>IF(VLOOKUP($A268,'FE - Flux 2 - CII'!$A268:$R708,17,FALSE)=0,"",VLOOKUP($A268,'FE - Flux 2 - CII'!$A268:$R708,18,FALSE))</f>
        <v/>
      </c>
    </row>
    <row r="269" spans="1:19" ht="28">
      <c r="A269" s="89" t="s">
        <v>1151</v>
      </c>
      <c r="B269" s="238" t="str">
        <f>VLOOKUP(A269,'FE - Flux 2 - UBL'!A269:D949,4,FALSE)</f>
        <v> 0..1</v>
      </c>
      <c r="C269" s="23" t="s">
        <v>1152</v>
      </c>
      <c r="D269" s="209"/>
      <c r="E269" s="209"/>
      <c r="F269" s="209"/>
      <c r="G269" s="291" t="s">
        <v>2044</v>
      </c>
      <c r="H269" s="292"/>
      <c r="I269" s="93" t="str">
        <f>IF(VLOOKUP($A269,'FE - Flux 2 - UBL'!$A269:$R1144,11,FALSE)=0,"",VLOOKUP($A269,'FE - Flux 2 - UBL'!$A269:$R1144,11,FALSE))</f>
        <v/>
      </c>
      <c r="J269" s="93" t="str">
        <f>IF(VLOOKUP($A269,'FE - Flux 2 - UBL'!$A269:$R1144,12,FALSE)=0,"",VLOOKUP($A269,'FE - Flux 2 - UBL'!$A269:$R1144,12,FALSE))</f>
        <v/>
      </c>
      <c r="K269" s="91" t="str">
        <f>IF(VLOOKUP($A269,'FE - Flux 2 - UBL'!$A269:$R1144,13,FALSE)=0,"",VLOOKUP($A269,'FE - Flux 2 - UBL'!$A269:$R1144,13,FALSE))</f>
        <v/>
      </c>
      <c r="L269" s="159" t="str">
        <f>IF(VLOOKUP($A269,'FE - Flux 2 - UBL'!$A269:$R1144,14,FALSE)=0,"",VLOOKUP($A269,'FE - Flux 2 - UBL'!$A269:$R1144,14,FALSE))</f>
        <v/>
      </c>
      <c r="M269" s="95" t="str">
        <f>IF(VLOOKUP($A269,'FE - Flux 2 - UBL'!$A269:$R1144,15,FALSE)=0,"",VLOOKUP($A269,'FE - Flux 2 - UBL'!$A269:$R1144,15,FALSE))</f>
        <v> A group of business terms providing payment information.</v>
      </c>
      <c r="N269" s="95" t="str">
        <f>IF(VLOOKUP($A269,'FE - Flux 2 - UBL'!$A269:$R1144,16,FALSE)=0,"",VLOOKUP($A269,'FE - Flux 2 - UBL'!$A269:$R1144,16,FALSE))</f>
        <v/>
      </c>
      <c r="O269" s="91" t="str">
        <f>IF(VLOOKUP($A269,'FE - Flux 2 - UBL'!$A269:$R1144,17,FALSE)=0,"",VLOOKUP($A269,'FE - Flux 2 - UBL'!$A269:$R1144,17,FALSE))</f>
        <v/>
      </c>
      <c r="P269" s="91" t="str">
        <f>IF(VLOOKUP($A269,'FE - Flux 2 - UBL'!$A269:$R1144,18,FALSE)=0,"",VLOOKUP($A269,'FE - Flux 2 - UBL'!$A269:$R1144,18,FALSE))</f>
        <v/>
      </c>
      <c r="Q269" s="91" t="str">
        <f>IF(VLOOKUP($A269,'FE - Flux 2 - UBL'!$A269:$S1144,19,FALSE)=0,"",VLOOKUP($A269,'FE - Flux 2 - UBL'!$A269:$S1144,19,FALSE))</f>
        <v/>
      </c>
      <c r="R269" s="91" t="s">
        <v>2173</v>
      </c>
      <c r="S269" s="95" t="str">
        <f>IF(VLOOKUP($A269,'FE - Flux 2 - CII'!$A269:$R709,17,FALSE)=0,"",VLOOKUP($A269,'FE - Flux 2 - CII'!$A269:$R709,18,FALSE))</f>
        <v/>
      </c>
    </row>
    <row r="270" spans="1:19" ht="196">
      <c r="A270" s="97" t="s">
        <v>1155</v>
      </c>
      <c r="B270" s="238" t="str">
        <f>VLOOKUP(A270,'FE - Flux 2 - UBL'!A270:D950,4,FALSE)</f>
        <v> 1..1</v>
      </c>
      <c r="C270" s="43"/>
      <c r="D270" s="99" t="s">
        <v>1156</v>
      </c>
      <c r="E270" s="133"/>
      <c r="F270" s="133"/>
      <c r="G270" s="291" t="s">
        <v>2045</v>
      </c>
      <c r="H270" s="292"/>
      <c r="I270" s="93" t="str">
        <f>IF(VLOOKUP($A270,'FE - Flux 2 - UBL'!$A270:$R1145,11,FALSE)=0,"",VLOOKUP($A270,'FE - Flux 2 - UBL'!$A270:$R1145,11,FALSE))</f>
        <v> CODED</v>
      </c>
      <c r="J270" s="93">
        <f>IF(VLOOKUP($A270,'FE - Flux 2 - UBL'!$A270:$R1145,12,FALSE)=0,"",VLOOKUP($A270,'FE - Flux 2 - UBL'!$A270:$R1145,12,FALSE))</f>
        <v>3</v>
      </c>
      <c r="K270" s="91" t="str">
        <f>IF(VLOOKUP($A270,'FE - Flux 2 - UBL'!$A270:$R1145,13,FALSE)=0,"",VLOOKUP($A270,'FE - Flux 2 - UBL'!$A270:$R1145,13,FALSE))</f>
        <v> UNTDID 4461</v>
      </c>
      <c r="L270" s="159" t="str">
        <f>IF(VLOOKUP($A270,'FE - Flux 2 - UBL'!$A270:$R1145,14,FALSE)=0,"",VLOOKUP($A270,'FE - Flux 2 - UBL'!$A270:$R1145,14,FALSE))</f>
        <v/>
      </c>
      <c r="M270" s="95" t="str">
        <f>IF(VLOOKUP($A270,'FE - Flux 2 - UBL'!$A270:$R1145,15,FALSE)=0,"",VLOOKUP($A270,'FE - Flux 2 - UBL'!$A270:$R1145,15,FALSE))</f>
        <v> Code indicating the method by which a payment must be or has been made.</v>
      </c>
      <c r="N270" s="95" t="str">
        <f>IF(VLOOKUP($A270,'FE - Flux 2 - UBL'!$A270:$R1145,16,FALSE)=0,"",VLOOKUP($A270,'FE - Flux 2 - UBL'!$A270:$R1145,16,FALSE))</f>
        <v> The following entries from the UNTDID 4461 code list [6] can be used: - Standing instructions - SEPA transfer - SEPA direct debit - Local transfer - Non-SEPA international transfer - Local direct debit - Check - Cash - Account transfer on the books of the same payment service provider - No payment (add to balance) - Payment card</v>
      </c>
      <c r="O270" s="91" t="str">
        <f>IF(VLOOKUP($A270,'FE - Flux 2 - UBL'!$A270:$R1145,17,FALSE)=0,"",VLOOKUP($A270,'FE - Flux 2 - UBL'!$A270:$R1145,17,FALSE))</f>
        <v/>
      </c>
      <c r="P270" s="91" t="str">
        <f>IF(VLOOKUP($A270,'FE - Flux 2 - UBL'!$A270:$R1145,18,FALSE)=0,"",VLOOKUP($A270,'FE - Flux 2 - UBL'!$A270:$R1145,18,FALSE))</f>
        <v/>
      </c>
      <c r="Q270" s="91" t="str">
        <f>IF(VLOOKUP($A270,'FE - Flux 2 - UBL'!$A270:$S1145,19,FALSE)=0,"",VLOOKUP($A270,'FE - Flux 2 - UBL'!$A270:$S1145,19,FALSE))</f>
        <v> BR-49</v>
      </c>
      <c r="R270" s="91" t="s">
        <v>2173</v>
      </c>
      <c r="S270" s="95" t="str">
        <f>IF(VLOOKUP($A270,'FE - Flux 2 - CII'!$A270:$R710,17,FALSE)=0,"",VLOOKUP($A270,'FE - Flux 2 - CII'!$A270:$R710,18,FALSE))</f>
        <v/>
      </c>
    </row>
    <row r="271" spans="1:19" ht="28">
      <c r="A271" s="97" t="s">
        <v>1162</v>
      </c>
      <c r="B271" s="238" t="str">
        <f>VLOOKUP(A271,'FE - Flux 2 - UBL'!A271:D951,4,FALSE)</f>
        <v> 0..1</v>
      </c>
      <c r="C271" s="43"/>
      <c r="D271" s="99" t="s">
        <v>1163</v>
      </c>
      <c r="E271" s="133"/>
      <c r="F271" s="133"/>
      <c r="G271" s="291" t="s">
        <v>2046</v>
      </c>
      <c r="H271" s="292"/>
      <c r="I271" s="93" t="str">
        <f>IF(VLOOKUP($A271,'FE - Flux 2 - UBL'!$A271:$R1146,11,FALSE)=0,"",VLOOKUP($A271,'FE - Flux 2 - UBL'!$A271:$R1146,11,FALSE))</f>
        <v>TEXT</v>
      </c>
      <c r="J271" s="93">
        <f>IF(VLOOKUP($A271,'FE - Flux 2 - UBL'!$A271:$R1146,12,FALSE)=0,"",VLOOKUP($A271,'FE - Flux 2 - UBL'!$A271:$R1146,12,FALSE))</f>
        <v>100</v>
      </c>
      <c r="K271" s="91" t="str">
        <f>IF(VLOOKUP($A271,'FE - Flux 2 - UBL'!$A271:$R1146,13,FALSE)=0,"",VLOOKUP($A271,'FE - Flux 2 - UBL'!$A271:$R1146,13,FALSE))</f>
        <v/>
      </c>
      <c r="L271" s="159" t="str">
        <f>IF(VLOOKUP($A271,'FE - Flux 2 - UBL'!$A271:$R1146,14,FALSE)=0,"",VLOOKUP($A271,'FE - Flux 2 - UBL'!$A271:$R1146,14,FALSE))</f>
        <v/>
      </c>
      <c r="M271" s="95" t="str">
        <f>IF(VLOOKUP($A271,'FE - Flux 2 - UBL'!$A271:$R1146,15,FALSE)=0,"",VLOOKUP($A271,'FE - Flux 2 - UBL'!$A271:$R1146,15,FALSE))</f>
        <v> Text indicating the method by which a payment must be or has been made.</v>
      </c>
      <c r="N271" s="95" t="str">
        <f>IF(VLOOKUP($A271,'FE - Flux 2 - UBL'!$A271:$R1146,16,FALSE)=0,"",VLOOKUP($A271,'FE - Flux 2 - UBL'!$A271:$R1146,16,FALSE))</f>
        <v> Example: cash, credit card, etc.</v>
      </c>
      <c r="O271" s="91" t="str">
        <f>IF(VLOOKUP($A271,'FE - Flux 2 - UBL'!$A271:$R1146,17,FALSE)=0,"",VLOOKUP($A271,'FE - Flux 2 - UBL'!$A271:$R1146,17,FALSE))</f>
        <v/>
      </c>
      <c r="P271" s="91" t="str">
        <f>IF(VLOOKUP($A271,'FE - Flux 2 - UBL'!$A271:$R1146,18,FALSE)=0,"",VLOOKUP($A271,'FE - Flux 2 - UBL'!$A271:$R1146,18,FALSE))</f>
        <v/>
      </c>
      <c r="Q271" s="91" t="str">
        <f>IF(VLOOKUP($A271,'FE - Flux 2 - UBL'!$A271:$S1146,19,FALSE)=0,"",VLOOKUP($A271,'FE - Flux 2 - UBL'!$A271:$S1146,19,FALSE))</f>
        <v/>
      </c>
      <c r="R271" s="91" t="s">
        <v>2172</v>
      </c>
      <c r="S271" s="95" t="str">
        <f>IF(VLOOKUP($A271,'FE - Flux 2 - CII'!$A271:$R711,17,FALSE)=0,"",VLOOKUP($A271,'FE - Flux 2 - CII'!$A271:$R711,18,FALSE))</f>
        <v/>
      </c>
    </row>
    <row r="272" spans="1:19" ht="84">
      <c r="A272" s="97" t="s">
        <v>1167</v>
      </c>
      <c r="B272" s="238" t="str">
        <f>VLOOKUP(A272,'FE - Flux 2 - UBL'!A272:D952,4,FALSE)</f>
        <v> 0..1</v>
      </c>
      <c r="C272" s="43"/>
      <c r="D272" s="99" t="s">
        <v>1168</v>
      </c>
      <c r="E272" s="133"/>
      <c r="F272" s="133"/>
      <c r="G272" s="291" t="s">
        <v>2047</v>
      </c>
      <c r="H272" s="292"/>
      <c r="I272" s="93" t="str">
        <f>IF(VLOOKUP($A272,'FE - Flux 2 - UBL'!$A272:$R1147,11,FALSE)=0,"",VLOOKUP($A272,'FE - Flux 2 - UBL'!$A272:$R1147,11,FALSE))</f>
        <v> TEXT</v>
      </c>
      <c r="J272" s="93">
        <f>IF(VLOOKUP($A272,'FE - Flux 2 - UBL'!$A272:$R1147,12,FALSE)=0,"",VLOOKUP($A272,'FE - Flux 2 - UBL'!$A272:$R1147,12,FALSE))</f>
        <v>100</v>
      </c>
      <c r="K272" s="91" t="str">
        <f>IF(VLOOKUP($A272,'FE - Flux 2 - UBL'!$A272:$R1147,13,FALSE)=0,"",VLOOKUP($A272,'FE - Flux 2 - UBL'!$A272:$R1147,13,FALSE))</f>
        <v/>
      </c>
      <c r="L272" s="159" t="str">
        <f>IF(VLOOKUP($A272,'FE - Flux 2 - UBL'!$A272:$R1147,14,FALSE)=0,"",VLOOKUP($A272,'FE - Flux 2 - UBL'!$A272:$R1147,14,FALSE))</f>
        <v/>
      </c>
      <c r="M272" s="95" t="str">
        <f>IF(VLOOKUP($A272,'FE - Flux 2 - UBL'!$A272:$R1147,15,FALSE)=0,"",VLOOKUP($A272,'FE - Flux 2 - UBL'!$A272:$R1147,15,FALSE))</f>
        <v> Textual value used to establish a link between the payment and the Invoice, issued by the Seller.</v>
      </c>
      <c r="N272" s="95" t="str">
        <f>IF(VLOOKUP($A272,'FE - Flux 2 - UBL'!$A272:$R1147,16,FALSE)=0,"",VLOOKUP($A272,'FE - Flux 2 - UBL'!$A272:$R1147,16,FALSE))</f>
        <v> The reference helps the Seller to assign an incoming payment to the relevant payment process. When a payment reference (for example, an operation number) is specified, the receiving system should indicate this reference when making payment. In a banking transaction, this reference is reminded to the Seller in the “discount note” area.</v>
      </c>
      <c r="O272" s="91" t="str">
        <f>IF(VLOOKUP($A272,'FE - Flux 2 - UBL'!$A272:$R1147,17,FALSE)=0,"",VLOOKUP($A272,'FE - Flux 2 - UBL'!$A272:$R1147,17,FALSE))</f>
        <v/>
      </c>
      <c r="P272" s="91" t="str">
        <f>IF(VLOOKUP($A272,'FE - Flux 2 - UBL'!$A272:$R1147,18,FALSE)=0,"",VLOOKUP($A272,'FE - Flux 2 - UBL'!$A272:$R1147,18,FALSE))</f>
        <v/>
      </c>
      <c r="Q272" s="91" t="str">
        <f>IF(VLOOKUP($A272,'FE - Flux 2 - UBL'!$A272:$S1147,19,FALSE)=0,"",VLOOKUP($A272,'FE - Flux 2 - UBL'!$A272:$S1147,19,FALSE))</f>
        <v/>
      </c>
      <c r="R272" s="91" t="s">
        <v>2173</v>
      </c>
      <c r="S272" s="95" t="str">
        <f>IF(VLOOKUP($A272,'FE - Flux 2 - CII'!$A272:$R712,17,FALSE)=0,"",VLOOKUP($A272,'FE - Flux 2 - CII'!$A272:$R712,18,FALSE))</f>
        <v/>
      </c>
    </row>
    <row r="273" spans="1:19" ht="28">
      <c r="A273" s="97" t="s">
        <v>1172</v>
      </c>
      <c r="B273" s="238" t="str">
        <f>VLOOKUP(A273,'FE - Flux 2 - UBL'!A273:D953,4,FALSE)</f>
        <v> 0..n</v>
      </c>
      <c r="C273" s="43"/>
      <c r="D273" s="137" t="s">
        <v>1173</v>
      </c>
      <c r="E273" s="133"/>
      <c r="F273" s="133"/>
      <c r="G273" s="291" t="s">
        <v>2048</v>
      </c>
      <c r="H273" s="292"/>
      <c r="I273" s="93" t="str">
        <f>IF(VLOOKUP($A273,'FE - Flux 2 - UBL'!$A273:$R1148,11,FALSE)=0,"",VLOOKUP($A273,'FE - Flux 2 - UBL'!$A273:$R1148,11,FALSE))</f>
        <v/>
      </c>
      <c r="J273" s="93" t="str">
        <f>IF(VLOOKUP($A273,'FE - Flux 2 - UBL'!$A273:$R1148,12,FALSE)=0,"",VLOOKUP($A273,'FE - Flux 2 - UBL'!$A273:$R1148,12,FALSE))</f>
        <v/>
      </c>
      <c r="K273" s="91" t="str">
        <f>IF(VLOOKUP($A273,'FE - Flux 2 - UBL'!$A273:$R1148,13,FALSE)=0,"",VLOOKUP($A273,'FE - Flux 2 - UBL'!$A273:$R1148,13,FALSE))</f>
        <v/>
      </c>
      <c r="L273" s="159" t="str">
        <f>IF(VLOOKUP($A273,'FE - Flux 2 - UBL'!$A273:$R1148,14,FALSE)=0,"",VLOOKUP($A273,'FE - Flux 2 - UBL'!$A273:$R1148,14,FALSE))</f>
        <v/>
      </c>
      <c r="M273" s="95" t="str">
        <f>IF(VLOOKUP($A273,'FE - Flux 2 - UBL'!$A273:$R1148,15,FALSE)=0,"",VLOOKUP($A273,'FE - Flux 2 - UBL'!$A273:$R1148,15,FALSE))</f>
        <v> Group of business terms providing information on payment by transfer.</v>
      </c>
      <c r="N273" s="95" t="str">
        <f>IF(VLOOKUP($A273,'FE - Flux 2 - UBL'!$A273:$R1148,16,FALSE)=0,"",VLOOKUP($A273,'FE - Flux 2 - UBL'!$A273:$R1148,16,FALSE))</f>
        <v/>
      </c>
      <c r="O273" s="91" t="str">
        <f>IF(VLOOKUP($A273,'FE - Flux 2 - UBL'!$A273:$R1148,17,FALSE)=0,"",VLOOKUP($A273,'FE - Flux 2 - UBL'!$A273:$R1148,17,FALSE))</f>
        <v/>
      </c>
      <c r="P273" s="91" t="str">
        <f>IF(VLOOKUP($A273,'FE - Flux 2 - UBL'!$A273:$R1148,18,FALSE)=0,"",VLOOKUP($A273,'FE - Flux 2 - UBL'!$A273:$R1148,18,FALSE))</f>
        <v/>
      </c>
      <c r="Q273" s="91" t="str">
        <f>IF(VLOOKUP($A273,'FE - Flux 2 - UBL'!$A273:$S1148,19,FALSE)=0,"",VLOOKUP($A273,'FE - Flux 2 - UBL'!$A273:$S1148,19,FALSE))</f>
        <v/>
      </c>
      <c r="R273" s="91" t="s">
        <v>2173</v>
      </c>
      <c r="S273" s="95" t="str">
        <f>IF(VLOOKUP($A273,'FE - Flux 2 - CII'!$A273:$R713,17,FALSE)=0,"",VLOOKUP($A273,'FE - Flux 2 - CII'!$A273:$R713,18,FALSE))</f>
        <v/>
      </c>
    </row>
    <row r="274" spans="1:19" ht="42">
      <c r="A274" s="109" t="s">
        <v>1176</v>
      </c>
      <c r="B274" s="238" t="str">
        <f>VLOOKUP(A274,'FE - Flux 2 - UBL'!A274:D954,4,FALSE)</f>
        <v> 1..1</v>
      </c>
      <c r="C274" s="43"/>
      <c r="D274" s="30"/>
      <c r="E274" s="103" t="s">
        <v>1177</v>
      </c>
      <c r="F274" s="207"/>
      <c r="G274" s="291" t="s">
        <v>2049</v>
      </c>
      <c r="H274" s="292"/>
      <c r="I274" s="93" t="str">
        <f>IF(VLOOKUP($A274,'FE - Flux 2 - UBL'!$A274:$R1149,11,FALSE)=0,"",VLOOKUP($A274,'FE - Flux 2 - UBL'!$A274:$R1149,11,FALSE))</f>
        <v> IDENTIFIER</v>
      </c>
      <c r="J274" s="93">
        <f>IF(VLOOKUP($A274,'FE - Flux 2 - UBL'!$A274:$R1149,12,FALSE)=0,"",VLOOKUP($A274,'FE - Flux 2 - UBL'!$A274:$R1149,12,FALSE))</f>
        <v>50</v>
      </c>
      <c r="K274" s="91" t="str">
        <f>IF(VLOOKUP($A274,'FE - Flux 2 - UBL'!$A274:$R1149,13,FALSE)=0,"",VLOOKUP($A274,'FE - Flux 2 - UBL'!$A274:$R1149,13,FALSE))</f>
        <v/>
      </c>
      <c r="L274" s="159" t="str">
        <f>IF(VLOOKUP($A274,'FE - Flux 2 - UBL'!$A274:$R1149,14,FALSE)=0,"",VLOOKUP($A274,'FE - Flux 2 - UBL'!$A274:$R1149,14,FALSE))</f>
        <v/>
      </c>
      <c r="M274" s="95" t="str">
        <f>IF(VLOOKUP($A274,'FE - Flux 2 - UBL'!$A274:$R1149,15,FALSE)=0,"",VLOOKUP($A274,'FE - Flux 2 - UBL'!$A274:$R1149,15,FALSE))</f>
        <v>Unique identifier of the bank account, domiciled in a financial institution, to which the payment should be made.</v>
      </c>
      <c r="N274" s="95" t="str">
        <f>IF(VLOOKUP($A274,'FE - Flux 2 - UBL'!$A274:$R1149,16,FALSE)=0,"",VLOOKUP($A274,'FE - Flux 2 - UBL'!$A274:$R1149,16,FALSE))</f>
        <v> Example: IBAN or national account number.</v>
      </c>
      <c r="O274" s="91" t="str">
        <f>IF(VLOOKUP($A274,'FE - Flux 2 - UBL'!$A274:$R1149,17,FALSE)=0,"",VLOOKUP($A274,'FE - Flux 2 - UBL'!$A274:$R1149,17,FALSE))</f>
        <v> G1.21</v>
      </c>
      <c r="P274" s="91" t="str">
        <f>IF(VLOOKUP($A274,'FE - Flux 2 - UBL'!$A274:$R1149,18,FALSE)=0,"",VLOOKUP($A274,'FE - Flux 2 - UBL'!$A274:$R1149,18,FALSE))</f>
        <v/>
      </c>
      <c r="Q274" s="91" t="str">
        <f>IF(VLOOKUP($A274,'FE - Flux 2 - UBL'!$A274:$S1149,19,FALSE)=0,"",VLOOKUP($A274,'FE - Flux 2 - UBL'!$A274:$S1149,19,FALSE))</f>
        <v> BR-50 BR-61</v>
      </c>
      <c r="R274" s="91" t="s">
        <v>2173</v>
      </c>
      <c r="S274" s="95" t="str">
        <f>IF(VLOOKUP($A274,'FE - Flux 2 - CII'!$A274:$R714,17,FALSE)=0,"",VLOOKUP($A274,'FE - Flux 2 - CII'!$A274:$R714,18,FALSE))</f>
        <v/>
      </c>
    </row>
    <row r="275" spans="1:19" ht="28">
      <c r="A275" s="109" t="s">
        <v>1183</v>
      </c>
      <c r="B275" s="238" t="str">
        <f>VLOOKUP(A275,'FE - Flux 2 - UBL'!A275:D955,4,FALSE)</f>
        <v> 0..1</v>
      </c>
      <c r="C275" s="43"/>
      <c r="D275" s="30"/>
      <c r="E275" s="103" t="s">
        <v>1184</v>
      </c>
      <c r="F275" s="207"/>
      <c r="G275" s="291" t="s">
        <v>2050</v>
      </c>
      <c r="H275" s="292"/>
      <c r="I275" s="93" t="str">
        <f>IF(VLOOKUP($A275,'FE - Flux 2 - UBL'!$A275:$R1150,11,FALSE)=0,"",VLOOKUP($A275,'FE - Flux 2 - UBL'!$A275:$R1150,11,FALSE))</f>
        <v> TEXT</v>
      </c>
      <c r="J275" s="93">
        <f>IF(VLOOKUP($A275,'FE - Flux 2 - UBL'!$A275:$R1150,12,FALSE)=0,"",VLOOKUP($A275,'FE - Flux 2 - UBL'!$A275:$R1150,12,FALSE))</f>
        <v>100</v>
      </c>
      <c r="K275" s="91" t="str">
        <f>IF(VLOOKUP($A275,'FE - Flux 2 - UBL'!$A275:$R1150,13,FALSE)=0,"",VLOOKUP($A275,'FE - Flux 2 - UBL'!$A275:$R1150,13,FALSE))</f>
        <v/>
      </c>
      <c r="L275" s="159" t="str">
        <f>IF(VLOOKUP($A275,'FE - Flux 2 - UBL'!$A275:$R1150,14,FALSE)=0,"",VLOOKUP($A275,'FE - Flux 2 - UBL'!$A275:$R1150,14,FALSE))</f>
        <v/>
      </c>
      <c r="M275" s="95" t="str">
        <f>IF(VLOOKUP($A275,'FE - Flux 2 - UBL'!$A275:$R1150,15,FALSE)=0,"",VLOOKUP($A275,'FE - Flux 2 - UBL'!$A275:$R1150,15,FALSE))</f>
        <v> Name of a bank account, domiciled in a financial institution, into which the payment should be made.</v>
      </c>
      <c r="N275" s="95" t="str">
        <f>IF(VLOOKUP($A275,'FE - Flux 2 - UBL'!$A275:$R1150,16,FALSE)=0,"",VLOOKUP($A275,'FE - Flux 2 - UBL'!$A275:$R1150,16,FALSE))</f>
        <v/>
      </c>
      <c r="O275" s="91" t="str">
        <f>IF(VLOOKUP($A275,'FE - Flux 2 - UBL'!$A275:$R1150,17,FALSE)=0,"",VLOOKUP($A275,'FE - Flux 2 - UBL'!$A275:$R1150,17,FALSE))</f>
        <v/>
      </c>
      <c r="P275" s="91" t="str">
        <f>IF(VLOOKUP($A275,'FE - Flux 2 - UBL'!$A275:$R1150,18,FALSE)=0,"",VLOOKUP($A275,'FE - Flux 2 - UBL'!$A275:$R1150,18,FALSE))</f>
        <v/>
      </c>
      <c r="Q275" s="91" t="str">
        <f>IF(VLOOKUP($A275,'FE - Flux 2 - UBL'!$A275:$S1150,19,FALSE)=0,"",VLOOKUP($A275,'FE - Flux 2 - UBL'!$A275:$S1150,19,FALSE))</f>
        <v/>
      </c>
      <c r="R275" s="91" t="s">
        <v>2172</v>
      </c>
      <c r="S275" s="95" t="str">
        <f>IF(VLOOKUP($A275,'FE - Flux 2 - CII'!$A275:$R715,17,FALSE)=0,"",VLOOKUP($A275,'FE - Flux 2 - CII'!$A275:$R715,18,FALSE))</f>
        <v/>
      </c>
    </row>
    <row r="276" spans="1:19" ht="28">
      <c r="A276" s="109" t="s">
        <v>1187</v>
      </c>
      <c r="B276" s="238" t="str">
        <f>VLOOKUP(A276,'FE - Flux 2 - UBL'!A276:D956,4,FALSE)</f>
        <v> 0..1</v>
      </c>
      <c r="C276" s="43"/>
      <c r="D276" s="49"/>
      <c r="E276" s="103" t="s">
        <v>1188</v>
      </c>
      <c r="F276" s="207"/>
      <c r="G276" s="291" t="s">
        <v>2051</v>
      </c>
      <c r="H276" s="292"/>
      <c r="I276" s="93" t="str">
        <f>IF(VLOOKUP($A276,'FE - Flux 2 - UBL'!$A276:$R1151,11,FALSE)=0,"",VLOOKUP($A276,'FE - Flux 2 - UBL'!$A276:$R1151,11,FALSE))</f>
        <v> IDENTIFIER</v>
      </c>
      <c r="J276" s="93">
        <f>IF(VLOOKUP($A276,'FE - Flux 2 - UBL'!$A276:$R1151,12,FALSE)=0,"",VLOOKUP($A276,'FE - Flux 2 - UBL'!$A276:$R1151,12,FALSE))</f>
        <v>12</v>
      </c>
      <c r="K276" s="91" t="str">
        <f>IF(VLOOKUP($A276,'FE - Flux 2 - UBL'!$A276:$R1151,13,FALSE)=0,"",VLOOKUP($A276,'FE - Flux 2 - UBL'!$A276:$R1151,13,FALSE))</f>
        <v/>
      </c>
      <c r="L276" s="159" t="str">
        <f>IF(VLOOKUP($A276,'FE - Flux 2 - UBL'!$A276:$R1151,14,FALSE)=0,"",VLOOKUP($A276,'FE - Flux 2 - UBL'!$A276:$R1151,14,FALSE))</f>
        <v/>
      </c>
      <c r="M276" s="95" t="str">
        <f>IF(VLOOKUP($A276,'FE - Flux 2 - UBL'!$A276:$R1151,15,FALSE)=0,"",VLOOKUP($A276,'FE - Flux 2 - UBL'!$A276:$R1151,15,FALSE))</f>
        <v> Identifier of the financial institution in which a bank account is domiciled.</v>
      </c>
      <c r="N276" s="95" t="str">
        <f>IF(VLOOKUP($A276,'FE - Flux 2 - UBL'!$A276:$R1151,16,FALSE)=0,"",VLOOKUP($A276,'FE - Flux 2 - UBL'!$A276:$R1151,16,FALSE))</f>
        <v> Example: BIC or NCC code.</v>
      </c>
      <c r="O276" s="91" t="str">
        <f>IF(VLOOKUP($A276,'FE - Flux 2 - UBL'!$A276:$R1151,17,FALSE)=0,"",VLOOKUP($A276,'FE - Flux 2 - UBL'!$A276:$R1151,17,FALSE))</f>
        <v> G1.20 G1.21</v>
      </c>
      <c r="P276" s="91" t="str">
        <f>IF(VLOOKUP($A276,'FE - Flux 2 - UBL'!$A276:$R1151,18,FALSE)=0,"",VLOOKUP($A276,'FE - Flux 2 - UBL'!$A276:$R1151,18,FALSE))</f>
        <v/>
      </c>
      <c r="Q276" s="91" t="str">
        <f>IF(VLOOKUP($A276,'FE - Flux 2 - UBL'!$A276:$S1151,19,FALSE)=0,"",VLOOKUP($A276,'FE - Flux 2 - UBL'!$A276:$S1151,19,FALSE))</f>
        <v/>
      </c>
      <c r="R276" s="91" t="s">
        <v>2172</v>
      </c>
      <c r="S276" s="95" t="str">
        <f>IF(VLOOKUP($A276,'FE - Flux 2 - CII'!$A276:$R716,17,FALSE)=0,"",VLOOKUP($A276,'FE - Flux 2 - CII'!$A276:$R716,18,FALSE))</f>
        <v/>
      </c>
    </row>
    <row r="277" spans="1:19" ht="28">
      <c r="A277" s="97" t="s">
        <v>1193</v>
      </c>
      <c r="B277" s="238" t="str">
        <f>VLOOKUP(A277,'FE - Flux 2 - UBL'!A277:D957,4,FALSE)</f>
        <v> 0..1</v>
      </c>
      <c r="C277" s="43"/>
      <c r="D277" s="137" t="s">
        <v>1194</v>
      </c>
      <c r="E277" s="133"/>
      <c r="F277" s="133"/>
      <c r="G277" s="291" t="s">
        <v>2052</v>
      </c>
      <c r="H277" s="292"/>
      <c r="I277" s="93" t="str">
        <f>IF(VLOOKUP($A277,'FE - Flux 2 - UBL'!$A277:$R1152,11,FALSE)=0,"",VLOOKUP($A277,'FE - Flux 2 - UBL'!$A277:$R1152,11,FALSE))</f>
        <v/>
      </c>
      <c r="J277" s="93" t="str">
        <f>IF(VLOOKUP($A277,'FE - Flux 2 - UBL'!$A277:$R1152,12,FALSE)=0,"",VLOOKUP($A277,'FE - Flux 2 - UBL'!$A277:$R1152,12,FALSE))</f>
        <v/>
      </c>
      <c r="K277" s="91" t="str">
        <f>IF(VLOOKUP($A277,'FE - Flux 2 - UBL'!$A277:$R1152,13,FALSE)=0,"",VLOOKUP($A277,'FE - Flux 2 - UBL'!$A277:$R1152,13,FALSE))</f>
        <v/>
      </c>
      <c r="L277" s="159" t="str">
        <f>IF(VLOOKUP($A277,'FE - Flux 2 - UBL'!$A277:$R1152,14,FALSE)=0,"",VLOOKUP($A277,'FE - Flux 2 - UBL'!$A277:$R1152,14,FALSE))</f>
        <v/>
      </c>
      <c r="M277" s="95" t="str">
        <f>IF(VLOOKUP($A277,'FE - Flux 2 - UBL'!$A277:$R1152,15,FALSE)=0,"",VLOOKUP($A277,'FE - Flux 2 - UBL'!$A277:$R1152,15,FALSE))</f>
        <v> Group of business terms providing information about the card used for payment.</v>
      </c>
      <c r="N277" s="95" t="str">
        <f>IF(VLOOKUP($A277,'FE - Flux 2 - UBL'!$A277:$R1152,16,FALSE)=0,"",VLOOKUP($A277,'FE - Flux 2 - UBL'!$A277:$R1152,16,FALSE))</f>
        <v> Used only if the Buyer has chosen to pay by credit or debit card.</v>
      </c>
      <c r="O277" s="91" t="str">
        <f>IF(VLOOKUP($A277,'FE - Flux 2 - UBL'!$A277:$R1152,17,FALSE)=0,"",VLOOKUP($A277,'FE - Flux 2 - UBL'!$A277:$R1152,17,FALSE))</f>
        <v/>
      </c>
      <c r="P277" s="91" t="str">
        <f>IF(VLOOKUP($A277,'FE - Flux 2 - UBL'!$A277:$R1152,18,FALSE)=0,"",VLOOKUP($A277,'FE - Flux 2 - UBL'!$A277:$R1152,18,FALSE))</f>
        <v/>
      </c>
      <c r="Q277" s="91" t="str">
        <f>IF(VLOOKUP($A277,'FE - Flux 2 - UBL'!$A277:$S1152,19,FALSE)=0,"",VLOOKUP($A277,'FE - Flux 2 - UBL'!$A277:$S1152,19,FALSE))</f>
        <v/>
      </c>
      <c r="R277" s="91" t="s">
        <v>2172</v>
      </c>
      <c r="S277" s="95" t="str">
        <f>IF(VLOOKUP($A277,'FE - Flux 2 - CII'!$A277:$R717,17,FALSE)=0,"",VLOOKUP($A277,'FE - Flux 2 - CII'!$A277:$R717,18,FALSE))</f>
        <v/>
      </c>
    </row>
    <row r="278" spans="1:19" ht="56">
      <c r="A278" s="109" t="s">
        <v>1198</v>
      </c>
      <c r="B278" s="238" t="str">
        <f>VLOOKUP(A278,'FE - Flux 2 - UBL'!A278:D958,4,FALSE)</f>
        <v> 1..1</v>
      </c>
      <c r="C278" s="43"/>
      <c r="D278" s="30"/>
      <c r="E278" s="103" t="s">
        <v>1177</v>
      </c>
      <c r="F278" s="207"/>
      <c r="G278" s="291" t="s">
        <v>2053</v>
      </c>
      <c r="H278" s="292"/>
      <c r="I278" s="93" t="str">
        <f>IF(VLOOKUP($A278,'FE - Flux 2 - UBL'!$A278:$R1153,11,FALSE)=0,"",VLOOKUP($A278,'FE - Flux 2 - UBL'!$A278:$R1153,11,FALSE))</f>
        <v> TEXT</v>
      </c>
      <c r="J278" s="93">
        <f>IF(VLOOKUP($A278,'FE - Flux 2 - UBL'!$A278:$R1153,12,FALSE)=0,"",VLOOKUP($A278,'FE - Flux 2 - UBL'!$A278:$R1153,12,FALSE))</f>
        <v>19</v>
      </c>
      <c r="K278" s="91" t="str">
        <f>IF(VLOOKUP($A278,'FE - Flux 2 - UBL'!$A278:$R1153,13,FALSE)=0,"",VLOOKUP($A278,'FE - Flux 2 - UBL'!$A278:$R1153,13,FALSE))</f>
        <v/>
      </c>
      <c r="L278" s="159" t="str">
        <f>IF(VLOOKUP($A278,'FE - Flux 2 - UBL'!$A278:$R1153,14,FALSE)=0,"",VLOOKUP($A278,'FE - Flux 2 - UBL'!$A278:$R1153,14,FALSE))</f>
        <v/>
      </c>
      <c r="M278" s="95" t="str">
        <f>IF(VLOOKUP($A278,'FE - Flux 2 - UBL'!$A278:$R1153,15,FALSE)=0,"",VLOOKUP($A278,'FE - Flux 2 - UBL'!$A278:$R1153,15,FALSE))</f>
        <v>Primary Account Number (PAN) of the card used for payment.</v>
      </c>
      <c r="N278" s="95" t="str">
        <f>IF(VLOOKUP($A278,'FE - Flux 2 - UBL'!$A278:$R1153,16,FALSE)=0,"",VLOOKUP($A278,'FE - Flux 2 - UBL'!$A278:$R1153,16,FALSE))</f>
        <v> In accordance with the general requirements applicable in financial establishments, an Invoice should never include the entire primary account number of a card, but only the last 4 to 6 digits.</v>
      </c>
      <c r="O278" s="91" t="str">
        <f>IF(VLOOKUP($A278,'FE - Flux 2 - UBL'!$A278:$R1153,17,FALSE)=0,"",VLOOKUP($A278,'FE - Flux 2 - UBL'!$A278:$R1153,17,FALSE))</f>
        <v/>
      </c>
      <c r="P278" s="91" t="str">
        <f>IF(VLOOKUP($A278,'FE - Flux 2 - UBL'!$A278:$R1153,18,FALSE)=0,"",VLOOKUP($A278,'FE - Flux 2 - UBL'!$A278:$R1153,18,FALSE))</f>
        <v/>
      </c>
      <c r="Q278" s="91" t="str">
        <f>IF(VLOOKUP($A278,'FE - Flux 2 - UBL'!$A278:$S1153,19,FALSE)=0,"",VLOOKUP($A278,'FE - Flux 2 - UBL'!$A278:$S1153,19,FALSE))</f>
        <v> BR-51</v>
      </c>
      <c r="R278" s="91" t="s">
        <v>2172</v>
      </c>
      <c r="S278" s="95" t="str">
        <f>IF(VLOOKUP($A278,'FE - Flux 2 - CII'!$A278:$R718,17,FALSE)=0,"",VLOOKUP($A278,'FE - Flux 2 - CII'!$A278:$R718,18,FALSE))</f>
        <v/>
      </c>
    </row>
    <row r="279" spans="1:19" ht="32.25" customHeight="1">
      <c r="A279" s="109" t="s">
        <v>1203</v>
      </c>
      <c r="B279" s="238" t="str">
        <f>VLOOKUP(A279,'FE - Flux 2 - UBL'!A279:D959,4,FALSE)</f>
        <v> 0..1</v>
      </c>
      <c r="C279" s="43"/>
      <c r="D279" s="30"/>
      <c r="E279" s="103" t="s">
        <v>1184</v>
      </c>
      <c r="F279" s="207"/>
      <c r="G279" s="291" t="s">
        <v>2054</v>
      </c>
      <c r="H279" s="292"/>
      <c r="I279" s="93" t="str">
        <f>IF(VLOOKUP($A279,'FE - Flux 2 - UBL'!$A279:$R1154,11,FALSE)=0,"",VLOOKUP($A279,'FE - Flux 2 - UBL'!$A279:$R1154,11,FALSE))</f>
        <v> TEXT</v>
      </c>
      <c r="J279" s="93">
        <f>IF(VLOOKUP($A279,'FE - Flux 2 - UBL'!$A279:$R1154,12,FALSE)=0,"",VLOOKUP($A279,'FE - Flux 2 - UBL'!$A279:$R1154,12,FALSE))</f>
        <v>100</v>
      </c>
      <c r="K279" s="91" t="str">
        <f>IF(VLOOKUP($A279,'FE - Flux 2 - UBL'!$A279:$R1154,13,FALSE)=0,"",VLOOKUP($A279,'FE - Flux 2 - UBL'!$A279:$R1154,13,FALSE))</f>
        <v/>
      </c>
      <c r="L279" s="159" t="str">
        <f>IF(VLOOKUP($A279,'FE - Flux 2 - UBL'!$A279:$R1154,14,FALSE)=0,"",VLOOKUP($A279,'FE - Flux 2 - UBL'!$A279:$R1154,14,FALSE))</f>
        <v/>
      </c>
      <c r="M279" s="95" t="str">
        <f>IF(VLOOKUP($A279,'FE - Flux 2 - UBL'!$A279:$R1154,15,FALSE)=0,"",VLOOKUP($A279,'FE - Flux 2 - UBL'!$A279:$R1154,15,FALSE))</f>
        <v> Name of payment card holder</v>
      </c>
      <c r="N279" s="95" t="str">
        <f>IF(VLOOKUP($A279,'FE - Flux 2 - UBL'!$A279:$R1154,16,FALSE)=0,"",VLOOKUP($A279,'FE - Flux 2 - UBL'!$A279:$R1154,16,FALSE))</f>
        <v/>
      </c>
      <c r="O279" s="91" t="str">
        <f>IF(VLOOKUP($A279,'FE - Flux 2 - UBL'!$A279:$R1154,17,FALSE)=0,"",VLOOKUP($A279,'FE - Flux 2 - UBL'!$A279:$R1154,17,FALSE))</f>
        <v/>
      </c>
      <c r="P279" s="91" t="str">
        <f>IF(VLOOKUP($A279,'FE - Flux 2 - UBL'!$A279:$R1154,18,FALSE)=0,"",VLOOKUP($A279,'FE - Flux 2 - UBL'!$A279:$R1154,18,FALSE))</f>
        <v/>
      </c>
      <c r="Q279" s="91" t="str">
        <f>IF(VLOOKUP($A279,'FE - Flux 2 - UBL'!$A279:$S1154,19,FALSE)=0,"",VLOOKUP($A279,'FE - Flux 2 - UBL'!$A279:$S1154,19,FALSE))</f>
        <v/>
      </c>
      <c r="R279" s="91" t="s">
        <v>2172</v>
      </c>
      <c r="S279" s="95" t="str">
        <f>IF(VLOOKUP($A279,'FE - Flux 2 - CII'!$A279:$R719,17,FALSE)=0,"",VLOOKUP($A279,'FE - Flux 2 - CII'!$A279:$R719,18,FALSE))</f>
        <v/>
      </c>
    </row>
    <row r="280" spans="1:19" ht="56">
      <c r="A280" s="97" t="s">
        <v>1206</v>
      </c>
      <c r="B280" s="238" t="str">
        <f>VLOOKUP(A280,'FE - Flux 2 - UBL'!A280:D960,4,FALSE)</f>
        <v> 0..1</v>
      </c>
      <c r="C280" s="43"/>
      <c r="D280" s="137" t="s">
        <v>1207</v>
      </c>
      <c r="E280" s="133"/>
      <c r="F280" s="133"/>
      <c r="G280" s="291" t="s">
        <v>2055</v>
      </c>
      <c r="H280" s="292"/>
      <c r="I280" s="93" t="str">
        <f>IF(VLOOKUP($A280,'FE - Flux 2 - UBL'!$A280:$R1155,11,FALSE)=0,"",VLOOKUP($A280,'FE - Flux 2 - UBL'!$A280:$R1155,11,FALSE))</f>
        <v/>
      </c>
      <c r="J280" s="93" t="str">
        <f>IF(VLOOKUP($A280,'FE - Flux 2 - UBL'!$A280:$R1155,12,FALSE)=0,"",VLOOKUP($A280,'FE - Flux 2 - UBL'!$A280:$R1155,12,FALSE))</f>
        <v/>
      </c>
      <c r="K280" s="91" t="str">
        <f>IF(VLOOKUP($A280,'FE - Flux 2 - UBL'!$A280:$R1155,13,FALSE)=0,"",VLOOKUP($A280,'FE - Flux 2 - UBL'!$A280:$R1155,13,FALSE))</f>
        <v/>
      </c>
      <c r="L280" s="159" t="str">
        <f>IF(VLOOKUP($A280,'FE - Flux 2 - UBL'!$A280:$R1155,14,FALSE)=0,"",VLOOKUP($A280,'FE - Flux 2 - UBL'!$A280:$R1155,14,FALSE))</f>
        <v/>
      </c>
      <c r="M280" s="95" t="str">
        <f>IF(VLOOKUP($A280,'FE - Flux 2 - UBL'!$A280:$R1155,15,FALSE)=0,"",VLOOKUP($A280,'FE - Flux 2 - UBL'!$A280:$R1155,15,FALSE))</f>
        <v> Group of business terms specifying a direct debit.</v>
      </c>
      <c r="N280" s="95" t="str">
        <f>IF(VLOOKUP($A280,'FE - Flux 2 - UBL'!$A280:$R1155,16,FALSE)=0,"",VLOOKUP($A280,'FE - Flux 2 - UBL'!$A280:$R1155,16,FALSE))</f>
        <v> This group can be used to specify in the invoice that payment will be made through a SEPA or other direct debit initiated by the Seller, in accordance with the rules of SEPA or another direct debit system.</v>
      </c>
      <c r="O280" s="91" t="str">
        <f>IF(VLOOKUP($A280,'FE - Flux 2 - UBL'!$A280:$R1155,17,FALSE)=0,"",VLOOKUP($A280,'FE - Flux 2 - UBL'!$A280:$R1155,17,FALSE))</f>
        <v/>
      </c>
      <c r="P280" s="91" t="str">
        <f>IF(VLOOKUP($A280,'FE - Flux 2 - UBL'!$A280:$R1155,18,FALSE)=0,"",VLOOKUP($A280,'FE - Flux 2 - UBL'!$A280:$R1155,18,FALSE))</f>
        <v/>
      </c>
      <c r="Q280" s="91" t="str">
        <f>IF(VLOOKUP($A280,'FE - Flux 2 - UBL'!$A280:$S1155,19,FALSE)=0,"",VLOOKUP($A280,'FE - Flux 2 - UBL'!$A280:$S1155,19,FALSE))</f>
        <v/>
      </c>
      <c r="R280" s="91" t="s">
        <v>2171</v>
      </c>
      <c r="S280" s="95" t="str">
        <f>IF(VLOOKUP($A280,'FE - Flux 2 - CII'!$A280:$R720,17,FALSE)=0,"",VLOOKUP($A280,'FE - Flux 2 - CII'!$A280:$R720,18,FALSE))</f>
        <v/>
      </c>
    </row>
    <row r="281" spans="1:19" ht="28">
      <c r="A281" s="109" t="s">
        <v>1211</v>
      </c>
      <c r="B281" s="238" t="str">
        <f>VLOOKUP(A281,'FE - Flux 2 - UBL'!A281:D961,4,FALSE)</f>
        <v> 0..1</v>
      </c>
      <c r="C281" s="43"/>
      <c r="D281" s="30"/>
      <c r="E281" s="103" t="s">
        <v>1177</v>
      </c>
      <c r="F281" s="207"/>
      <c r="G281" s="291" t="s">
        <v>2056</v>
      </c>
      <c r="H281" s="292"/>
      <c r="I281" s="93" t="str">
        <f>IF(VLOOKUP($A281,'FE - Flux 2 - UBL'!$A281:$R1156,11,FALSE)=0,"",VLOOKUP($A281,'FE - Flux 2 - UBL'!$A281:$R1156,11,FALSE))</f>
        <v> IDENTIFIER</v>
      </c>
      <c r="J281" s="93">
        <f>IF(VLOOKUP($A281,'FE - Flux 2 - UBL'!$A281:$R1156,12,FALSE)=0,"",VLOOKUP($A281,'FE - Flux 2 - UBL'!$A281:$R1156,12,FALSE))</f>
        <v>35</v>
      </c>
      <c r="K281" s="91" t="str">
        <f>IF(VLOOKUP($A281,'FE - Flux 2 - UBL'!$A281:$R1156,13,FALSE)=0,"",VLOOKUP($A281,'FE - Flux 2 - UBL'!$A281:$R1156,13,FALSE))</f>
        <v/>
      </c>
      <c r="L281" s="159" t="str">
        <f>IF(VLOOKUP($A281,'FE - Flux 2 - UBL'!$A281:$R1156,14,FALSE)=0,"",VLOOKUP($A281,'FE - Flux 2 - UBL'!$A281:$R1156,14,FALSE))</f>
        <v/>
      </c>
      <c r="M281" s="95" t="str">
        <f>IF(VLOOKUP($A281,'FE - Flux 2 - UBL'!$A281:$R1156,15,FALSE)=0,"",VLOOKUP($A281,'FE - Flux 2 - UBL'!$A281:$R1156,15,FALSE))</f>
        <v>Unique identifier assigned by the Beneficiary, used as a reference for the direct debit mandate.</v>
      </c>
      <c r="N281" s="95" t="str">
        <f>IF(VLOOKUP($A281,'FE - Flux 2 - UBL'!$A281:$R1156,16,FALSE)=0,"",VLOOKUP($A281,'FE - Flux 2 - UBL'!$A281:$R1156,16,FALSE))</f>
        <v> Mandatory information element in the event of a SEPA direct debit.</v>
      </c>
      <c r="O281" s="91" t="str">
        <f>IF(VLOOKUP($A281,'FE - Flux 2 - UBL'!$A281:$R1156,17,FALSE)=0,"",VLOOKUP($A281,'FE - Flux 2 - UBL'!$A281:$R1156,17,FALSE))</f>
        <v/>
      </c>
      <c r="P281" s="91" t="str">
        <f>IF(VLOOKUP($A281,'FE - Flux 2 - UBL'!$A281:$R1156,18,FALSE)=0,"",VLOOKUP($A281,'FE - Flux 2 - UBL'!$A281:$R1156,18,FALSE))</f>
        <v/>
      </c>
      <c r="Q281" s="91" t="str">
        <f>IF(VLOOKUP($A281,'FE - Flux 2 - UBL'!$A281:$S1156,19,FALSE)=0,"",VLOOKUP($A281,'FE - Flux 2 - UBL'!$A281:$S1156,19,FALSE))</f>
        <v/>
      </c>
      <c r="R281" s="91" t="s">
        <v>2173</v>
      </c>
      <c r="S281" s="95" t="str">
        <f>IF(VLOOKUP($A281,'FE - Flux 2 - CII'!$A281:$R721,17,FALSE)=0,"",VLOOKUP($A281,'FE - Flux 2 - CII'!$A281:$R721,18,FALSE))</f>
        <v/>
      </c>
    </row>
    <row r="282" spans="1:19" ht="28">
      <c r="A282" s="109" t="s">
        <v>1216</v>
      </c>
      <c r="B282" s="238" t="str">
        <f>VLOOKUP(A282,'FE - Flux 2 - UBL'!A282:D962,4,FALSE)</f>
        <v> 0..1</v>
      </c>
      <c r="C282" s="43"/>
      <c r="D282" s="30"/>
      <c r="E282" s="103" t="s">
        <v>1184</v>
      </c>
      <c r="F282" s="207"/>
      <c r="G282" s="291" t="s">
        <v>2057</v>
      </c>
      <c r="H282" s="292"/>
      <c r="I282" s="93" t="str">
        <f>IF(VLOOKUP($A282,'FE - Flux 2 - UBL'!$A282:$R1157,11,FALSE)=0,"",VLOOKUP($A282,'FE - Flux 2 - UBL'!$A282:$R1157,11,FALSE))</f>
        <v> IDENTIFIER</v>
      </c>
      <c r="J282" s="93">
        <f>IF(VLOOKUP($A282,'FE - Flux 2 - UBL'!$A282:$R1157,12,FALSE)=0,"",VLOOKUP($A282,'FE - Flux 2 - UBL'!$A282:$R1157,12,FALSE))</f>
        <v>100</v>
      </c>
      <c r="K282" s="91" t="str">
        <f>IF(VLOOKUP($A282,'FE - Flux 2 - UBL'!$A282:$R1157,13,FALSE)=0,"",VLOOKUP($A282,'FE - Flux 2 - UBL'!$A282:$R1157,13,FALSE))</f>
        <v xml:space="preserve"> @schemeID = 'SE PA'</v>
      </c>
      <c r="L282" s="159" t="str">
        <f>IF(VLOOKUP($A282,'FE - Flux 2 - UBL'!$A282:$R1157,14,FALSE)=0,"",VLOOKUP($A282,'FE - Flux 2 - UBL'!$A282:$R1157,14,FALSE))</f>
        <v/>
      </c>
      <c r="M282" s="95" t="str">
        <f>IF(VLOOKUP($A282,'FE - Flux 2 - UBL'!$A282:$R1157,15,FALSE)=0,"",VLOOKUP($A282,'FE - Flux 2 - UBL'!$A282:$R1157,15,FALSE))</f>
        <v> Unique bank reference identifier of the Beneficiary or the Seller, assigned by the bank of the Beneficiary or the Seller.</v>
      </c>
      <c r="N282" s="95" t="str">
        <f>IF(VLOOKUP($A282,'FE - Flux 2 - UBL'!$A282:$R1157,16,FALSE)=0,"",VLOOKUP($A282,'FE - Flux 2 - UBL'!$A282:$R1157,16,FALSE))</f>
        <v> Mandatory information element in the event of a SEPA direct debit.</v>
      </c>
      <c r="O282" s="91" t="str">
        <f>IF(VLOOKUP($A282,'FE - Flux 2 - UBL'!$A282:$R1157,17,FALSE)=0,"",VLOOKUP($A282,'FE - Flux 2 - UBL'!$A282:$R1157,17,FALSE))</f>
        <v/>
      </c>
      <c r="P282" s="91" t="str">
        <f>IF(VLOOKUP($A282,'FE - Flux 2 - UBL'!$A282:$R1157,18,FALSE)=0,"",VLOOKUP($A282,'FE - Flux 2 - UBL'!$A282:$R1157,18,FALSE))</f>
        <v/>
      </c>
      <c r="Q282" s="91" t="str">
        <f>IF(VLOOKUP($A282,'FE - Flux 2 - UBL'!$A282:$S1157,19,FALSE)=0,"",VLOOKUP($A282,'FE - Flux 2 - UBL'!$A282:$S1157,19,FALSE))</f>
        <v/>
      </c>
      <c r="R282" s="91" t="s">
        <v>2173</v>
      </c>
      <c r="S282" s="95" t="str">
        <f>IF(VLOOKUP($A282,'FE - Flux 2 - CII'!$A282:$R722,17,FALSE)=0,"",VLOOKUP($A282,'FE - Flux 2 - CII'!$A282:$R722,18,FALSE))</f>
        <v/>
      </c>
    </row>
    <row r="283" spans="1:19" ht="29.25" customHeight="1">
      <c r="A283" s="109" t="s">
        <v>1220</v>
      </c>
      <c r="B283" s="238" t="str">
        <f>VLOOKUP(A283,'FE - Flux 2 - UBL'!A283:D963,4,FALSE)</f>
        <v> 0..1</v>
      </c>
      <c r="C283" s="44"/>
      <c r="D283" s="31"/>
      <c r="E283" s="103" t="s">
        <v>2195</v>
      </c>
      <c r="F283" s="207"/>
      <c r="G283" s="291" t="s">
        <v>2058</v>
      </c>
      <c r="H283" s="292"/>
      <c r="I283" s="93" t="str">
        <f>IF(VLOOKUP($A283,'FE - Flux 2 - UBL'!$A283:$R1158,11,FALSE)=0,"",VLOOKUP($A283,'FE - Flux 2 - UBL'!$A283:$R1158,11,FALSE))</f>
        <v> IDENTIFIER</v>
      </c>
      <c r="J283" s="93">
        <f>IF(VLOOKUP($A283,'FE - Flux 2 - UBL'!$A283:$R1158,12,FALSE)=0,"",VLOOKUP($A283,'FE - Flux 2 - UBL'!$A283:$R1158,12,FALSE))</f>
        <v>50</v>
      </c>
      <c r="K283" s="91" t="str">
        <f>IF(VLOOKUP($A283,'FE - Flux 2 - UBL'!$A283:$R1158,13,FALSE)=0,"",VLOOKUP($A283,'FE - Flux 2 - UBL'!$A283:$R1158,13,FALSE))</f>
        <v/>
      </c>
      <c r="L283" s="159" t="str">
        <f>IF(VLOOKUP($A283,'FE - Flux 2 - UBL'!$A283:$R1158,14,FALSE)=0,"",VLOOKUP($A283,'FE - Flux 2 - UBL'!$A283:$R1158,14,FALSE))</f>
        <v/>
      </c>
      <c r="M283" s="95" t="str">
        <f>IF(VLOOKUP($A283,'FE - Flux 2 - UBL'!$A283:$R1158,15,FALSE)=0,"",VLOOKUP($A283,'FE - Flux 2 - UBL'!$A283:$R1158,15,FALSE))</f>
        <v> Account to be debited by direct debit.</v>
      </c>
      <c r="N283" s="95" t="str">
        <f>IF(VLOOKUP($A283,'FE - Flux 2 - UBL'!$A283:$R1158,16,FALSE)=0,"",VLOOKUP($A283,'FE - Flux 2 - UBL'!$A283:$R1158,16,FALSE))</f>
        <v/>
      </c>
      <c r="O283" s="91" t="str">
        <f>IF(VLOOKUP($A283,'FE - Flux 2 - UBL'!$A283:$R1158,17,FALSE)=0,"",VLOOKUP($A283,'FE - Flux 2 - UBL'!$A283:$R1158,17,FALSE))</f>
        <v/>
      </c>
      <c r="P283" s="91" t="str">
        <f>IF(VLOOKUP($A283,'FE - Flux 2 - UBL'!$A283:$R1158,18,FALSE)=0,"",VLOOKUP($A283,'FE - Flux 2 - UBL'!$A283:$R1158,18,FALSE))</f>
        <v/>
      </c>
      <c r="Q283" s="91" t="str">
        <f>IF(VLOOKUP($A283,'FE - Flux 2 - UBL'!$A283:$S1158,19,FALSE)=0,"",VLOOKUP($A283,'FE - Flux 2 - UBL'!$A283:$S1158,19,FALSE))</f>
        <v/>
      </c>
      <c r="R283" s="91" t="s">
        <v>2173</v>
      </c>
      <c r="S283" s="95" t="str">
        <f>IF(VLOOKUP($A283,'FE - Flux 2 - CII'!$A283:$R723,17,FALSE)=0,"",VLOOKUP($A283,'FE - Flux 2 - CII'!$A283:$R723,18,FALSE))</f>
        <v/>
      </c>
    </row>
    <row r="284" spans="1:19" ht="54" customHeight="1">
      <c r="A284" s="89" t="s">
        <v>1224</v>
      </c>
      <c r="B284" s="238" t="str">
        <f>VLOOKUP(A284,'FE - Flux 2 - UBL'!A284:D964,4,FALSE)</f>
        <v> 0..n</v>
      </c>
      <c r="C284" s="237" t="str">
        <f>IF(VLOOKUP($A284,'FE - Flux 2 - CII'!$A277:$R704,3,FALSE)=0,"",VLOOKUP($A284,'FE - Flux 2 - CII'!$A277:$R704,3,FALSE))</f>
        <v> DOCUMENT LEVEL UPDATES</v>
      </c>
      <c r="D284" s="209"/>
      <c r="E284" s="209"/>
      <c r="F284" s="209"/>
      <c r="G284" s="291" t="s">
        <v>2059</v>
      </c>
      <c r="H284" s="292"/>
      <c r="I284" s="93" t="str">
        <f>IF(VLOOKUP($A284,'FE - Flux 2 - UBL'!$A284:$R1159,11,FALSE)=0,"",VLOOKUP($A284,'FE - Flux 2 - UBL'!$A284:$R1159,11,FALSE))</f>
        <v/>
      </c>
      <c r="J284" s="93" t="str">
        <f>IF(VLOOKUP($A284,'FE - Flux 2 - UBL'!$A284:$R1159,12,FALSE)=0,"",VLOOKUP($A284,'FE - Flux 2 - UBL'!$A284:$R1159,12,FALSE))</f>
        <v/>
      </c>
      <c r="K284" s="91" t="str">
        <f>IF(VLOOKUP($A284,'FE - Flux 2 - UBL'!$A284:$R1159,13,FALSE)=0,"",VLOOKUP($A284,'FE - Flux 2 - UBL'!$A284:$R1159,13,FALSE))</f>
        <v/>
      </c>
      <c r="L284" s="159" t="str">
        <f>IF(VLOOKUP($A284,'FE - Flux 2 - UBL'!$A284:$R1159,14,FALSE)=0,"",VLOOKUP($A284,'FE - Flux 2 - UBL'!$A284:$R1159,14,FALSE))</f>
        <v/>
      </c>
      <c r="M284" s="95" t="str">
        <f>IF(VLOOKUP($A284,'FE - Flux 2 - UBL'!$A284:$R1159,15,FALSE)=0,"",VLOOKUP($A284,'FE - Flux 2 - UBL'!$A284:$R1159,15,FALSE))</f>
        <v xml:space="preserve"> Group of business terms providing information on discounts applicable to the Invoice as a whole.</v>
      </c>
      <c r="N284" s="95" t="str">
        <f>IF(VLOOKUP($A284,'FE - Flux 2 - UBL'!$A284:$R1159,16,FALSE)=0,"",VLOOKUP($A284,'FE - Flux 2 - UBL'!$A284:$R1159,16,FALSE))</f>
        <v> Deductions such as tax withheld at source can therefore be specified in this group.</v>
      </c>
      <c r="O284" s="91" t="str">
        <f>IF(VLOOKUP($A284,'FE - Flux 2 - UBL'!$A284:$R1159,17,FALSE)=0,"",VLOOKUP($A284,'FE - Flux 2 - UBL'!$A284:$R1159,17,FALSE))</f>
        <v> G6.12</v>
      </c>
      <c r="P284" s="91" t="str">
        <f>IF(VLOOKUP($A284,'FE - Flux 2 - UBL'!$A284:$R1159,18,FALSE)=0,"",VLOOKUP($A284,'FE - Flux 2 - UBL'!$A284:$R1159,18,FALSE))</f>
        <v/>
      </c>
      <c r="Q284" s="91" t="str">
        <f>IF(VLOOKUP($A284,'FE - Flux 2 - UBL'!$A284:$S1159,19,FALSE)=0,"",VLOOKUP($A284,'FE - Flux 2 - UBL'!$A284:$S1159,19,FALSE))</f>
        <v/>
      </c>
      <c r="R284" s="91" t="s">
        <v>2173</v>
      </c>
      <c r="S284" s="95" t="str">
        <f>IF(VLOOKUP($A284,'FE - Flux 2 - CII'!$A284:$R724,17,FALSE)=0,"",VLOOKUP($A284,'FE - Flux 2 - CII'!$A284:$R724,18,FALSE))</f>
        <v/>
      </c>
    </row>
    <row r="285" spans="1:19" ht="30" customHeight="1">
      <c r="A285" s="97" t="s">
        <v>1230</v>
      </c>
      <c r="B285" s="238" t="str">
        <f>VLOOKUP(A285,'FE - Flux 2 - UBL'!A285:D965,4,FALSE)</f>
        <v> 1..1</v>
      </c>
      <c r="C285" s="43"/>
      <c r="D285" s="99" t="s">
        <v>1231</v>
      </c>
      <c r="E285" s="133"/>
      <c r="F285" s="133"/>
      <c r="G285" s="291" t="s">
        <v>2060</v>
      </c>
      <c r="H285" s="292"/>
      <c r="I285" s="93" t="str">
        <f>IF(VLOOKUP($A285,'FE - Flux 2 - UBL'!$A285:$R1160,11,FALSE)=0,"",VLOOKUP($A285,'FE - Flux 2 - UBL'!$A285:$R1160,11,FALSE))</f>
        <v>AMOUNT</v>
      </c>
      <c r="J285" s="93">
        <f>IF(VLOOKUP($A285,'FE - Flux 2 - UBL'!$A285:$R1160,12,FALSE)=0,"",VLOOKUP($A285,'FE - Flux 2 - UBL'!$A285:$R1160,12,FALSE))</f>
        <v>19.2</v>
      </c>
      <c r="K285" s="91" t="str">
        <f>IF(VLOOKUP($A285,'FE - Flux 2 - UBL'!$A285:$R1160,13,FALSE)=0,"",VLOOKUP($A285,'FE - Flux 2 - UBL'!$A285:$R1160,13,FALSE))</f>
        <v/>
      </c>
      <c r="L285" s="159" t="str">
        <f>IF(VLOOKUP($A285,'FE - Flux 2 - UBL'!$A285:$R1160,14,FALSE)=0,"",VLOOKUP($A285,'FE - Flux 2 - UBL'!$A285:$R1160,14,FALSE))</f>
        <v/>
      </c>
      <c r="M285" s="95" t="str">
        <f>IF(VLOOKUP($A285,'FE - Flux 2 - UBL'!$A285:$R1160,15,FALSE)=0,"",VLOOKUP($A285,'FE - Flux 2 - UBL'!$A285:$R1160,15,FALSE))</f>
        <v> Amount of a foot discount, excluding VAT.</v>
      </c>
      <c r="N285" s="95" t="str">
        <f>IF(VLOOKUP($A285,'FE - Flux 2 - UBL'!$A285:$R1160,16,FALSE)=0,"",VLOOKUP($A285,'FE - Flux 2 - UBL'!$A285:$R1160,16,FALSE))</f>
        <v/>
      </c>
      <c r="O285" s="91" t="str">
        <f>IF(VLOOKUP($A285,'FE - Flux 2 - UBL'!$A285:$R1160,17,FALSE)=0,"",VLOOKUP($A285,'FE - Flux 2 - UBL'!$A285:$R1160,17,FALSE))</f>
        <v> G1.14 G6.12</v>
      </c>
      <c r="P285" s="91" t="str">
        <f>IF(VLOOKUP($A285,'FE - Flux 2 - UBL'!$A285:$R1160,18,FALSE)=0,"",VLOOKUP($A285,'FE - Flux 2 - UBL'!$A285:$R1160,18,FALSE))</f>
        <v/>
      </c>
      <c r="Q285" s="91" t="str">
        <f>IF(VLOOKUP($A285,'FE - Flux 2 - UBL'!$A285:$S1160,19,FALSE)=0,"",VLOOKUP($A285,'FE - Flux 2 - UBL'!$A285:$S1160,19,FALSE))</f>
        <v> BR-31</v>
      </c>
      <c r="R285" s="91" t="s">
        <v>2173</v>
      </c>
      <c r="S285" s="95" t="str">
        <f>IF(VLOOKUP($A285,'FE - Flux 2 - CII'!$A285:$R725,17,FALSE)=0,"",VLOOKUP($A285,'FE - Flux 2 - CII'!$A285:$R725,18,FALSE))</f>
        <v/>
      </c>
    </row>
    <row r="286" spans="1:19" ht="42">
      <c r="A286" s="97" t="s">
        <v>1237</v>
      </c>
      <c r="B286" s="238" t="str">
        <f>VLOOKUP(A286,'FE - Flux 2 - UBL'!A286:D966,4,FALSE)</f>
        <v> 0..1</v>
      </c>
      <c r="C286" s="43"/>
      <c r="D286" s="99" t="s">
        <v>1238</v>
      </c>
      <c r="E286" s="133"/>
      <c r="F286" s="133"/>
      <c r="G286" s="291" t="s">
        <v>2061</v>
      </c>
      <c r="H286" s="292"/>
      <c r="I286" s="93" t="str">
        <f>IF(VLOOKUP($A286,'FE - Flux 2 - UBL'!$A286:$R1161,11,FALSE)=0,"",VLOOKUP($A286,'FE - Flux 2 - UBL'!$A286:$R1161,11,FALSE))</f>
        <v> AMOUNT</v>
      </c>
      <c r="J286" s="93">
        <f>IF(VLOOKUP($A286,'FE - Flux 2 - UBL'!$A286:$R1161,12,FALSE)=0,"",VLOOKUP($A286,'FE - Flux 2 - UBL'!$A286:$R1161,12,FALSE))</f>
        <v>19.2</v>
      </c>
      <c r="K286" s="91" t="str">
        <f>IF(VLOOKUP($A286,'FE - Flux 2 - UBL'!$A286:$R1161,13,FALSE)=0,"",VLOOKUP($A286,'FE - Flux 2 - UBL'!$A286:$R1161,13,FALSE))</f>
        <v/>
      </c>
      <c r="L286" s="159" t="str">
        <f>IF(VLOOKUP($A286,'FE - Flux 2 - UBL'!$A286:$R1161,14,FALSE)=0,"",VLOOKUP($A286,'FE - Flux 2 - UBL'!$A286:$R1161,14,FALSE))</f>
        <v/>
      </c>
      <c r="M286" s="95" t="str">
        <f>IF(VLOOKUP($A286,'FE - Flux 2 - UBL'!$A286:$R1161,15,FALSE)=0,"",VLOOKUP($A286,'FE - Flux 2 - UBL'!$A286:$R1161,15,FALSE))</f>
        <v> Base amount that can be used in conjunction with the Document Level Discount Percentage to calculate the Document Level Discount Amount.</v>
      </c>
      <c r="N286" s="95" t="str">
        <f>IF(VLOOKUP($A286,'FE - Flux 2 - UBL'!$A286:$R1161,16,FALSE)=0,"",VLOOKUP($A286,'FE - Flux 2 - UBL'!$A286:$R1161,16,FALSE))</f>
        <v/>
      </c>
      <c r="O286" s="91" t="str">
        <f>IF(VLOOKUP($A286,'FE - Flux 2 - UBL'!$A286:$R1161,17,FALSE)=0,"",VLOOKUP($A286,'FE - Flux 2 - UBL'!$A286:$R1161,17,FALSE))</f>
        <v> G1.14</v>
      </c>
      <c r="P286" s="91" t="str">
        <f>IF(VLOOKUP($A286,'FE - Flux 2 - UBL'!$A286:$R1161,18,FALSE)=0,"",VLOOKUP($A286,'FE - Flux 2 - UBL'!$A286:$R1161,18,FALSE))</f>
        <v/>
      </c>
      <c r="Q286" s="91" t="str">
        <f>IF(VLOOKUP($A286,'FE - Flux 2 - UBL'!$A286:$S1161,19,FALSE)=0,"",VLOOKUP($A286,'FE - Flux 2 - UBL'!$A286:$S1161,19,FALSE))</f>
        <v/>
      </c>
      <c r="R286" s="91" t="s">
        <v>2173</v>
      </c>
      <c r="S286" s="95" t="str">
        <f>IF(VLOOKUP($A286,'FE - Flux 2 - CII'!$A286:$R726,17,FALSE)=0,"",VLOOKUP($A286,'FE - Flux 2 - CII'!$A286:$R726,18,FALSE))</f>
        <v/>
      </c>
    </row>
    <row r="287" spans="1:19" ht="42">
      <c r="A287" s="97" t="s">
        <v>1242</v>
      </c>
      <c r="B287" s="238" t="str">
        <f>VLOOKUP(A287,'FE - Flux 2 - UBL'!A287:D967,4,FALSE)</f>
        <v> 0..1</v>
      </c>
      <c r="C287" s="43"/>
      <c r="D287" s="99" t="s">
        <v>1243</v>
      </c>
      <c r="E287" s="133"/>
      <c r="F287" s="133"/>
      <c r="G287" s="291" t="s">
        <v>2062</v>
      </c>
      <c r="H287" s="292"/>
      <c r="I287" s="93" t="str">
        <f>IF(VLOOKUP($A287,'FE - Flux 2 - UBL'!$A287:$R1162,11,FALSE)=0,"",VLOOKUP($A287,'FE - Flux 2 - UBL'!$A287:$R1162,11,FALSE))</f>
        <v> PERCENTAGE</v>
      </c>
      <c r="J287" s="93">
        <f>IF(VLOOKUP($A287,'FE - Flux 2 - UBL'!$A287:$R1162,12,FALSE)=0,"",VLOOKUP($A287,'FE - Flux 2 - UBL'!$A287:$R1162,12,FALSE))</f>
        <v>3.2</v>
      </c>
      <c r="K287" s="91" t="str">
        <f>IF(VLOOKUP($A287,'FE - Flux 2 - UBL'!$A287:$R1162,13,FALSE)=0,"",VLOOKUP($A287,'FE - Flux 2 - UBL'!$A287:$R1162,13,FALSE))</f>
        <v/>
      </c>
      <c r="L287" s="159" t="str">
        <f>IF(VLOOKUP($A287,'FE - Flux 2 - UBL'!$A287:$R1162,14,FALSE)=0,"",VLOOKUP($A287,'FE - Flux 2 - UBL'!$A287:$R1162,14,FALSE))</f>
        <v/>
      </c>
      <c r="M287" s="95" t="str">
        <f>IF(VLOOKUP($A287,'FE - Flux 2 - UBL'!$A287:$R1162,15,FALSE)=0,"",VLOOKUP($A287,'FE - Flux 2 - UBL'!$A287:$R1162,15,FALSE))</f>
        <v> Percentage that can be used in conjunction with the Document Level Discount Basis to calculate the Document Level Discount Amount.</v>
      </c>
      <c r="N287" s="95" t="str">
        <f>IF(VLOOKUP($A287,'FE - Flux 2 - UBL'!$A287:$R1162,16,FALSE)=0,"",VLOOKUP($A287,'FE - Flux 2 - UBL'!$A287:$R1162,16,FALSE))</f>
        <v/>
      </c>
      <c r="O287" s="91" t="str">
        <f>IF(VLOOKUP($A287,'FE - Flux 2 - UBL'!$A287:$R1162,17,FALSE)=0,"",VLOOKUP($A287,'FE - Flux 2 - UBL'!$A287:$R1162,17,FALSE))</f>
        <v/>
      </c>
      <c r="P287" s="91" t="str">
        <f>IF(VLOOKUP($A287,'FE - Flux 2 - UBL'!$A287:$R1162,18,FALSE)=0,"",VLOOKUP($A287,'FE - Flux 2 - UBL'!$A287:$R1162,18,FALSE))</f>
        <v/>
      </c>
      <c r="Q287" s="91" t="str">
        <f>IF(VLOOKUP($A287,'FE - Flux 2 - UBL'!$A287:$S1162,19,FALSE)=0,"",VLOOKUP($A287,'FE - Flux 2 - UBL'!$A287:$S1162,19,FALSE))</f>
        <v/>
      </c>
      <c r="R287" s="91" t="s">
        <v>2173</v>
      </c>
      <c r="S287" s="95" t="str">
        <f>IF(VLOOKUP($A287,'FE - Flux 2 - CII'!$A287:$R727,17,FALSE)=0,"",VLOOKUP($A287,'FE - Flux 2 - CII'!$A287:$R727,18,FALSE))</f>
        <v/>
      </c>
    </row>
    <row r="288" spans="1:19" ht="140">
      <c r="A288" s="97" t="s">
        <v>1247</v>
      </c>
      <c r="B288" s="238" t="str">
        <f>VLOOKUP(A288,'FE - Flux 2 - UBL'!A288:D968,4,FALSE)</f>
        <v> 1..1</v>
      </c>
      <c r="C288" s="43"/>
      <c r="D288" s="98" t="s">
        <v>1248</v>
      </c>
      <c r="E288" s="205"/>
      <c r="F288" s="205"/>
      <c r="G288" s="291" t="s">
        <v>2063</v>
      </c>
      <c r="H288" s="292"/>
      <c r="I288" s="93" t="str">
        <f>IF(VLOOKUP($A288,'FE - Flux 2 - UBL'!$A288:$R1163,11,FALSE)=0,"",VLOOKUP($A288,'FE - Flux 2 - UBL'!$A288:$R1163,11,FALSE))</f>
        <v> CODED</v>
      </c>
      <c r="J288" s="93">
        <f>IF(VLOOKUP($A288,'FE - Flux 2 - UBL'!$A288:$R1163,12,FALSE)=0,"",VLOOKUP($A288,'FE - Flux 2 - UBL'!$A288:$R1163,12,FALSE))</f>
        <v>2</v>
      </c>
      <c r="K288" s="91" t="str">
        <f>IF(VLOOKUP($A288,'FE - Flux 2 - UBL'!$A288:$R1163,13,FALSE)=0,"",VLOOKUP($A288,'FE - Flux 2 - UBL'!$A288:$R1163,13,FALSE))</f>
        <v> UNTDID 5305</v>
      </c>
      <c r="L288" s="159" t="str">
        <f>IF(VLOOKUP($A288,'FE - Flux 2 - UBL'!$A288:$R1163,14,FALSE)=0,"",VLOOKUP($A288,'FE - Flux 2 - UBL'!$A288:$R1163,14,FALSE))</f>
        <v/>
      </c>
      <c r="M288" s="95" t="str">
        <f>IF(VLOOKUP($A288,'FE - Flux 2 - UBL'!$A288:$R1163,15,FALSE)=0,"",VLOOKUP($A288,'FE - Flux 2 - UBL'!$A288:$R1163,15,FALSE))</f>
        <v> Coded identification of the VAT type applicable to the discount at document level.</v>
      </c>
      <c r="N288" s="95" t="str">
        <f>IF(VLOOKUP($A288,'FE - Flux 2 - UBL'!$A288:$R1163,16,FALSE)=0,"",VLOOKUP($A288,'FE - Flux 2 - UBL'!$A288:$R1163,16,FALSE))</f>
        <v>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288" s="91" t="str">
        <f>IF(VLOOKUP($A288,'FE - Flux 2 - UBL'!$A288:$R1163,17,FALSE)=0,"",VLOOKUP($A288,'FE - Flux 2 - UBL'!$A288:$R1163,17,FALSE))</f>
        <v> G2.31 G6.12</v>
      </c>
      <c r="P288" s="91" t="str">
        <f>IF(VLOOKUP($A288,'FE - Flux 2 - UBL'!$A288:$R1163,18,FALSE)=0,"",VLOOKUP($A288,'FE - Flux 2 - UBL'!$A288:$R1163,18,FALSE))</f>
        <v/>
      </c>
      <c r="Q288" s="91" t="str">
        <f>IF(VLOOKUP($A288,'FE - Flux 2 - UBL'!$A288:$S1163,19,FALSE)=0,"",VLOOKUP($A288,'FE - Flux 2 - UBL'!$A288:$S1163,19,FALSE))</f>
        <v> BR-32</v>
      </c>
      <c r="R288" s="91" t="s">
        <v>2173</v>
      </c>
      <c r="S288" s="95" t="str">
        <f>IF(VLOOKUP($A288,'FE - Flux 2 - CII'!$A288:$R728,17,FALSE)=0,"",VLOOKUP($A288,'FE - Flux 2 - CII'!$A288:$R728,18,FALSE))</f>
        <v/>
      </c>
    </row>
    <row r="289" spans="1:19" ht="42">
      <c r="A289" s="97" t="s">
        <v>1255</v>
      </c>
      <c r="B289" s="238" t="str">
        <f>VLOOKUP(A289,'FE - Flux 2 - UBL'!A289:D969,4,FALSE)</f>
        <v> 0..1</v>
      </c>
      <c r="C289" s="44"/>
      <c r="D289" s="98" t="s">
        <v>1256</v>
      </c>
      <c r="E289" s="205"/>
      <c r="F289" s="205"/>
      <c r="G289" s="291" t="s">
        <v>2064</v>
      </c>
      <c r="H289" s="292"/>
      <c r="I289" s="93" t="str">
        <f>IF(VLOOKUP($A289,'FE - Flux 2 - UBL'!$A289:$R1164,11,FALSE)=0,"",VLOOKUP($A289,'FE - Flux 2 - UBL'!$A289:$R1164,11,FALSE))</f>
        <v> PERCENTAGE</v>
      </c>
      <c r="J289" s="93">
        <f>IF(VLOOKUP($A289,'FE - Flux 2 - UBL'!$A289:$R1164,12,FALSE)=0,"",VLOOKUP($A289,'FE - Flux 2 - UBL'!$A289:$R1164,12,FALSE))</f>
        <v>3.2</v>
      </c>
      <c r="K289" s="91" t="str">
        <f>IF(VLOOKUP($A289,'FE - Flux 2 - UBL'!$A289:$R1164,13,FALSE)=0,"",VLOOKUP($A289,'FE - Flux 2 - UBL'!$A289:$R1164,13,FALSE))</f>
        <v/>
      </c>
      <c r="L289" s="159" t="str">
        <f>IF(VLOOKUP($A289,'FE - Flux 2 - UBL'!$A289:$R1164,14,FALSE)=0,"",VLOOKUP($A289,'FE - Flux 2 - UBL'!$A289:$R1164,14,FALSE))</f>
        <v/>
      </c>
      <c r="M289" s="95" t="str">
        <f>IF(VLOOKUP($A289,'FE - Flux 2 - UBL'!$A289:$R1164,15,FALSE)=0,"",VLOOKUP($A289,'FE - Flux 2 - UBL'!$A289:$R1164,15,FALSE))</f>
        <v> VAT rate, expressed as a percentage, applicable to the discount at the document level.</v>
      </c>
      <c r="N289" s="95" t="str">
        <f>IF(VLOOKUP($A289,'FE - Flux 2 - UBL'!$A289:$R1164,16,FALSE)=0,"",VLOOKUP($A289,'FE - Flux 2 - UBL'!$A289:$R1164,16,FALSE))</f>
        <v/>
      </c>
      <c r="O289" s="91" t="str">
        <f>IF(VLOOKUP($A289,'FE - Flux 2 - UBL'!$A289:$R1164,17,FALSE)=0,"",VLOOKUP($A289,'FE - Flux 2 - UBL'!$A289:$R1164,17,FALSE))</f>
        <v> G6.10 G6.12 G1.24</v>
      </c>
      <c r="P289" s="91" t="str">
        <f>IF(VLOOKUP($A289,'FE - Flux 2 - UBL'!$A289:$R1164,18,FALSE)=0,"",VLOOKUP($A289,'FE - Flux 2 - UBL'!$A289:$R1164,18,FALSE))</f>
        <v/>
      </c>
      <c r="Q289" s="91" t="str">
        <f>IF(VLOOKUP($A289,'FE - Flux 2 - UBL'!$A289:$S1164,19,FALSE)=0,"",VLOOKUP($A289,'FE - Flux 2 - UBL'!$A289:$S1164,19,FALSE))</f>
        <v/>
      </c>
      <c r="R289" s="91" t="s">
        <v>2173</v>
      </c>
      <c r="S289" s="95" t="str">
        <f>IF(VLOOKUP($A289,'FE - Flux 2 - CII'!$A289:$R729,17,FALSE)=0,"",VLOOKUP($A289,'FE - Flux 2 - CII'!$A289:$R729,18,FALSE))</f>
        <v/>
      </c>
    </row>
    <row r="290" spans="1:19" ht="42">
      <c r="A290" s="97" t="s">
        <v>1260</v>
      </c>
      <c r="B290" s="238" t="str">
        <f>VLOOKUP(A290,'FE - Flux 2 - UBL'!A290:D970,4,FALSE)</f>
        <v> 0..1</v>
      </c>
      <c r="C290" s="44"/>
      <c r="D290" s="98" t="s">
        <v>1261</v>
      </c>
      <c r="E290" s="205"/>
      <c r="F290" s="205"/>
      <c r="G290" s="291" t="s">
        <v>2065</v>
      </c>
      <c r="H290" s="292"/>
      <c r="I290" s="93" t="str">
        <f>IF(VLOOKUP($A290,'FE - Flux 2 - UBL'!$A290:$R1165,11,FALSE)=0,"",VLOOKUP($A290,'FE - Flux 2 - UBL'!$A290:$R1165,11,FALSE))</f>
        <v> TEXT</v>
      </c>
      <c r="J290" s="93">
        <f>IF(VLOOKUP($A290,'FE - Flux 2 - UBL'!$A290:$R1165,12,FALSE)=0,"",VLOOKUP($A290,'FE - Flux 2 - UBL'!$A290:$R1165,12,FALSE))</f>
        <v>1024</v>
      </c>
      <c r="K290" s="91" t="str">
        <f>IF(VLOOKUP($A290,'FE - Flux 2 - UBL'!$A290:$R1165,13,FALSE)=0,"",VLOOKUP($A290,'FE - Flux 2 - UBL'!$A290:$R1165,13,FALSE))</f>
        <v/>
      </c>
      <c r="L290" s="159" t="str">
        <f>IF(VLOOKUP($A290,'FE - Flux 2 - UBL'!$A290:$R1165,14,FALSE)=0,"",VLOOKUP($A290,'FE - Flux 2 - UBL'!$A290:$R1165,14,FALSE))</f>
        <v/>
      </c>
      <c r="M290" s="95" t="str">
        <f>IF(VLOOKUP($A290,'FE - Flux 2 - UBL'!$A290:$R1165,15,FALSE)=0,"",VLOOKUP($A290,'FE - Flux 2 - UBL'!$A290:$R1165,15,FALSE))</f>
        <v> Reason for discount at document level, expressed as text.</v>
      </c>
      <c r="N290" s="95" t="str">
        <f>IF(VLOOKUP($A290,'FE - Flux 2 - UBL'!$A290:$R1165,16,FALSE)=0,"",VLOOKUP($A290,'FE - Flux 2 - UBL'!$A290:$R1165,16,FALSE))</f>
        <v/>
      </c>
      <c r="O290" s="91" t="str">
        <f>IF(VLOOKUP($A290,'FE - Flux 2 - UBL'!$A290:$R1165,17,FALSE)=0,"",VLOOKUP($A290,'FE - Flux 2 - UBL'!$A290:$R1165,17,FALSE))</f>
        <v/>
      </c>
      <c r="P290" s="91" t="str">
        <f>IF(VLOOKUP($A290,'FE - Flux 2 - UBL'!$A290:$R1165,18,FALSE)=0,"",VLOOKUP($A290,'FE - Flux 2 - UBL'!$A290:$R1165,18,FALSE))</f>
        <v/>
      </c>
      <c r="Q290" s="91" t="str">
        <f>IF(VLOOKUP($A290,'FE - Flux 2 - UBL'!$A290:$S1165,19,FALSE)=0,"",VLOOKUP($A290,'FE - Flux 2 - UBL'!$A290:$S1165,19,FALSE))</f>
        <v> BR-33 BR-CO-5 BR-CO-21</v>
      </c>
      <c r="R290" s="91" t="s">
        <v>2173</v>
      </c>
      <c r="S290" s="95" t="str">
        <f>IF(VLOOKUP($A290,'FE - Flux 2 - CII'!$A290:$R730,17,FALSE)=0,"",VLOOKUP($A290,'FE - Flux 2 - CII'!$A290:$R730,18,FALSE))</f>
        <v/>
      </c>
    </row>
    <row r="291" spans="1:19" ht="42">
      <c r="A291" s="97" t="s">
        <v>1265</v>
      </c>
      <c r="B291" s="238" t="str">
        <f>VLOOKUP(A291,'FE - Flux 2 - UBL'!A291:D971,4,FALSE)</f>
        <v> 0..1</v>
      </c>
      <c r="C291" s="44"/>
      <c r="D291" s="98" t="s">
        <v>1266</v>
      </c>
      <c r="E291" s="205"/>
      <c r="F291" s="205"/>
      <c r="G291" s="291" t="s">
        <v>2066</v>
      </c>
      <c r="H291" s="292"/>
      <c r="I291" s="93" t="str">
        <f>IF(VLOOKUP($A291,'FE - Flux 2 - UBL'!$A291:$R1166,11,FALSE)=0,"",VLOOKUP($A291,'FE - Flux 2 - UBL'!$A291:$R1166,11,FALSE))</f>
        <v> CODED</v>
      </c>
      <c r="J291" s="93">
        <f>IF(VLOOKUP($A291,'FE - Flux 2 - UBL'!$A291:$R1166,12,FALSE)=0,"",VLOOKUP($A291,'FE - Flux 2 - UBL'!$A291:$R1166,12,FALSE))</f>
        <v>3</v>
      </c>
      <c r="K291" s="91" t="str">
        <f>IF(VLOOKUP($A291,'FE - Flux 2 - UBL'!$A291:$R1166,13,FALSE)=0,"",VLOOKUP($A291,'FE - Flux 2 - UBL'!$A291:$R1166,13,FALSE))</f>
        <v> UNTDID 5189</v>
      </c>
      <c r="L291" s="159" t="str">
        <f>IF(VLOOKUP($A291,'FE - Flux 2 - UBL'!$A291:$R1166,14,FALSE)=0,"",VLOOKUP($A291,'FE - Flux 2 - UBL'!$A291:$R1166,14,FALSE))</f>
        <v/>
      </c>
      <c r="M291" s="95" t="str">
        <f>IF(VLOOKUP($A291,'FE - Flux 2 - UBL'!$A291:$R1166,15,FALSE)=0,"",VLOOKUP($A291,'FE - Flux 2 - UBL'!$A291:$R1166,15,FALSE))</f>
        <v> Reason for delivery at document level, expressed as a code.</v>
      </c>
      <c r="N291" s="95" t="str">
        <f>IF(VLOOKUP($A291,'FE - Flux 2 - UBL'!$A291:$R1166,16,FALSE)=0,"",VLOOKUP($A291,'FE - Flux 2 - UBL'!$A291:$R1166,16,FALSE))</f>
        <v>The Document Level Discount Reason Code and the Document Level Discount Reason must indicate the same discount reason.</v>
      </c>
      <c r="O291" s="91" t="str">
        <f>IF(VLOOKUP($A291,'FE - Flux 2 - UBL'!$A291:$R1166,17,FALSE)=0,"",VLOOKUP($A291,'FE - Flux 2 - UBL'!$A291:$R1166,17,FALSE))</f>
        <v> G1.29</v>
      </c>
      <c r="P291" s="91" t="str">
        <f>IF(VLOOKUP($A291,'FE - Flux 2 - UBL'!$A291:$R1166,18,FALSE)=0,"",VLOOKUP($A291,'FE - Flux 2 - UBL'!$A291:$R1166,18,FALSE))</f>
        <v/>
      </c>
      <c r="Q291" s="91" t="str">
        <f>IF(VLOOKUP($A291,'FE - Flux 2 - UBL'!$A291:$S1166,19,FALSE)=0,"",VLOOKUP($A291,'FE - Flux 2 - UBL'!$A291:$S1166,19,FALSE))</f>
        <v> BR-33 BR-CO-5 BR-CO-21</v>
      </c>
      <c r="R291" s="91" t="s">
        <v>2173</v>
      </c>
      <c r="S291" s="95" t="str">
        <f>IF(VLOOKUP($A291,'FE - Flux 2 - CII'!$A291:$R731,17,FALSE)=0,"",VLOOKUP($A291,'FE - Flux 2 - CII'!$A291:$R731,18,FALSE))</f>
        <v/>
      </c>
    </row>
    <row r="292" spans="1:19" ht="69.75" customHeight="1">
      <c r="A292" s="89" t="s">
        <v>1272</v>
      </c>
      <c r="B292" s="238" t="str">
        <f>VLOOKUP(A292,'FE - Flux 2 - UBL'!A292:D972,4,FALSE)</f>
        <v> 0..n</v>
      </c>
      <c r="C292" s="237" t="s">
        <v>1273</v>
      </c>
      <c r="D292" s="209"/>
      <c r="E292" s="209"/>
      <c r="F292" s="209"/>
      <c r="G292" s="291" t="s">
        <v>2067</v>
      </c>
      <c r="H292" s="292"/>
      <c r="I292" s="93" t="str">
        <f>IF(VLOOKUP($A292,'FE - Flux 2 - UBL'!$A292:$R1167,11,FALSE)=0,"",VLOOKUP($A292,'FE - Flux 2 - UBL'!$A292:$R1167,11,FALSE))</f>
        <v/>
      </c>
      <c r="J292" s="93" t="str">
        <f>IF(VLOOKUP($A292,'FE - Flux 2 - UBL'!$A292:$R1167,12,FALSE)=0,"",VLOOKUP($A292,'FE - Flux 2 - UBL'!$A292:$R1167,12,FALSE))</f>
        <v/>
      </c>
      <c r="K292" s="91" t="str">
        <f>IF(VLOOKUP($A292,'FE - Flux 2 - UBL'!$A292:$R1167,13,FALSE)=0,"",VLOOKUP($A292,'FE - Flux 2 - UBL'!$A292:$R1167,13,FALSE))</f>
        <v/>
      </c>
      <c r="L292" s="159" t="str">
        <f>IF(VLOOKUP($A292,'FE - Flux 2 - UBL'!$A292:$R1167,14,FALSE)=0,"",VLOOKUP($A292,'FE - Flux 2 - UBL'!$A292:$R1167,14,FALSE))</f>
        <v/>
      </c>
      <c r="M292" s="95" t="str">
        <f>IF(VLOOKUP($A292,'FE - Flux 2 - UBL'!$A292:$R1167,15,FALSE)=0,"",VLOOKUP($A292,'FE - Flux 2 - UBL'!$A292:$R1167,15,FALSE))</f>
        <v> Group of business terms providing information about charges and fees and taxes other than VAT applicable to the Invoice as a whole.</v>
      </c>
      <c r="N292" s="95" t="str">
        <f>IF(VLOOKUP($A292,'FE - Flux 2 - UBL'!$A292:$R1167,16,FALSE)=0,"",VLOOKUP($A292,'FE - Flux 2 - UBL'!$A292:$R1167,16,FALSE))</f>
        <v/>
      </c>
      <c r="O292" s="91" t="str">
        <f>IF(VLOOKUP($A292,'FE - Flux 2 - UBL'!$A292:$R1167,17,FALSE)=0,"",VLOOKUP($A292,'FE - Flux 2 - UBL'!$A292:$R1167,17,FALSE))</f>
        <v> G6.12</v>
      </c>
      <c r="P292" s="91" t="str">
        <f>IF(VLOOKUP($A292,'FE - Flux 2 - UBL'!$A292:$R1167,18,FALSE)=0,"",VLOOKUP($A292,'FE - Flux 2 - UBL'!$A292:$R1167,18,FALSE))</f>
        <v/>
      </c>
      <c r="Q292" s="91" t="str">
        <f>IF(VLOOKUP($A292,'FE - Flux 2 - UBL'!$A292:$S1167,19,FALSE)=0,"",VLOOKUP($A292,'FE - Flux 2 - UBL'!$A292:$S1167,19,FALSE))</f>
        <v/>
      </c>
      <c r="R292" s="91" t="s">
        <v>2173</v>
      </c>
      <c r="S292" s="95" t="str">
        <f>IF(VLOOKUP($A292,'FE - Flux 2 - CII'!$A292:$R732,17,FALSE)=0,"",VLOOKUP($A292,'FE - Flux 2 - CII'!$A292:$R732,18,FALSE))</f>
        <v/>
      </c>
    </row>
    <row r="293" spans="1:19" ht="28.5" customHeight="1">
      <c r="A293" s="97" t="s">
        <v>1276</v>
      </c>
      <c r="B293" s="238" t="str">
        <f>VLOOKUP(A293,'FE - Flux 2 - UBL'!A293:D973,4,FALSE)</f>
        <v> 1..1</v>
      </c>
      <c r="C293" s="43"/>
      <c r="D293" s="99" t="s">
        <v>1277</v>
      </c>
      <c r="E293" s="133"/>
      <c r="F293" s="133"/>
      <c r="G293" s="291" t="s">
        <v>2060</v>
      </c>
      <c r="H293" s="292"/>
      <c r="I293" s="93" t="str">
        <f>IF(VLOOKUP($A293,'FE - Flux 2 - UBL'!$A293:$R1168,11,FALSE)=0,"",VLOOKUP($A293,'FE - Flux 2 - UBL'!$A293:$R1168,11,FALSE))</f>
        <v> AMOUNT</v>
      </c>
      <c r="J293" s="93">
        <f>IF(VLOOKUP($A293,'FE - Flux 2 - UBL'!$A293:$R1168,12,FALSE)=0,"",VLOOKUP($A293,'FE - Flux 2 - UBL'!$A293:$R1168,12,FALSE))</f>
        <v>19.2</v>
      </c>
      <c r="K293" s="91" t="str">
        <f>IF(VLOOKUP($A293,'FE - Flux 2 - UBL'!$A293:$R1168,13,FALSE)=0,"",VLOOKUP($A293,'FE - Flux 2 - UBL'!$A293:$R1168,13,FALSE))</f>
        <v/>
      </c>
      <c r="L293" s="159" t="str">
        <f>IF(VLOOKUP($A293,'FE - Flux 2 - UBL'!$A293:$R1168,14,FALSE)=0,"",VLOOKUP($A293,'FE - Flux 2 - UBL'!$A293:$R1168,14,FALSE))</f>
        <v/>
      </c>
      <c r="M293" s="95" t="str">
        <f>IF(VLOOKUP($A293,'FE - Flux 2 - UBL'!$A293:$R1168,15,FALSE)=0,"",VLOOKUP($A293,'FE - Flux 2 - UBL'!$A293:$R1168,15,FALSE))</f>
        <v> Amount of charges and fees, excluding VAT.</v>
      </c>
      <c r="N293" s="95" t="str">
        <f>IF(VLOOKUP($A293,'FE - Flux 2 - UBL'!$A293:$R1168,16,FALSE)=0,"",VLOOKUP($A293,'FE - Flux 2 - UBL'!$A293:$R1168,16,FALSE))</f>
        <v/>
      </c>
      <c r="O293" s="91" t="str">
        <f>IF(VLOOKUP($A293,'FE - Flux 2 - UBL'!$A293:$R1168,17,FALSE)=0,"",VLOOKUP($A293,'FE - Flux 2 - UBL'!$A293:$R1168,17,FALSE))</f>
        <v> G1.14 G6.12</v>
      </c>
      <c r="P293" s="91" t="str">
        <f>IF(VLOOKUP($A293,'FE - Flux 2 - UBL'!$A293:$R1168,18,FALSE)=0,"",VLOOKUP($A293,'FE - Flux 2 - UBL'!$A293:$R1168,18,FALSE))</f>
        <v/>
      </c>
      <c r="Q293" s="91" t="str">
        <f>IF(VLOOKUP($A293,'FE - Flux 2 - UBL'!$A293:$S1168,19,FALSE)=0,"",VLOOKUP($A293,'FE - Flux 2 - UBL'!$A293:$S1168,19,FALSE))</f>
        <v> BR-36</v>
      </c>
      <c r="R293" s="91" t="s">
        <v>2173</v>
      </c>
      <c r="S293" s="95" t="str">
        <f>IF(VLOOKUP($A293,'FE - Flux 2 - CII'!$A293:$R733,17,FALSE)=0,"",VLOOKUP($A293,'FE - Flux 2 - CII'!$A293:$R733,18,FALSE))</f>
        <v/>
      </c>
    </row>
    <row r="294" spans="1:19" ht="42">
      <c r="A294" s="97" t="s">
        <v>1280</v>
      </c>
      <c r="B294" s="238" t="str">
        <f>VLOOKUP(A294,'FE - Flux 2 - UBL'!A294:D974,4,FALSE)</f>
        <v> 0..1</v>
      </c>
      <c r="C294" s="43"/>
      <c r="D294" s="99" t="s">
        <v>1281</v>
      </c>
      <c r="E294" s="133"/>
      <c r="F294" s="133"/>
      <c r="G294" s="291" t="s">
        <v>2061</v>
      </c>
      <c r="H294" s="292"/>
      <c r="I294" s="93" t="str">
        <f>IF(VLOOKUP($A294,'FE - Flux 2 - UBL'!$A294:$R1169,11,FALSE)=0,"",VLOOKUP($A294,'FE - Flux 2 - UBL'!$A294:$R1169,11,FALSE))</f>
        <v> AMOUNT</v>
      </c>
      <c r="J294" s="93">
        <f>IF(VLOOKUP($A294,'FE - Flux 2 - UBL'!$A294:$R1169,12,FALSE)=0,"",VLOOKUP($A294,'FE - Flux 2 - UBL'!$A294:$R1169,12,FALSE))</f>
        <v>19.2</v>
      </c>
      <c r="K294" s="91" t="str">
        <f>IF(VLOOKUP($A294,'FE - Flux 2 - UBL'!$A294:$R1169,13,FALSE)=0,"",VLOOKUP($A294,'FE - Flux 2 - UBL'!$A294:$R1169,13,FALSE))</f>
        <v/>
      </c>
      <c r="L294" s="159" t="str">
        <f>IF(VLOOKUP($A294,'FE - Flux 2 - UBL'!$A294:$R1169,14,FALSE)=0,"",VLOOKUP($A294,'FE - Flux 2 - UBL'!$A294:$R1169,14,FALSE))</f>
        <v/>
      </c>
      <c r="M294" s="95" t="str">
        <f>IF(VLOOKUP($A294,'FE - Flux 2 - UBL'!$A294:$R1169,15,FALSE)=0,"",VLOOKUP($A294,'FE - Flux 2 - UBL'!$A294:$R1169,15,FALSE))</f>
        <v> A base amount that can be used in conjunction with the Document Level Charge Percentage to calculate the Document Level Charge Amount.</v>
      </c>
      <c r="N294" s="95" t="str">
        <f>IF(VLOOKUP($A294,'FE - Flux 2 - UBL'!$A294:$R1169,16,FALSE)=0,"",VLOOKUP($A294,'FE - Flux 2 - UBL'!$A294:$R1169,16,FALSE))</f>
        <v/>
      </c>
      <c r="O294" s="91" t="str">
        <f>IF(VLOOKUP($A294,'FE - Flux 2 - UBL'!$A294:$R1169,17,FALSE)=0,"",VLOOKUP($A294,'FE - Flux 2 - UBL'!$A294:$R1169,17,FALSE))</f>
        <v> G1.14</v>
      </c>
      <c r="P294" s="91" t="str">
        <f>IF(VLOOKUP($A294,'FE - Flux 2 - UBL'!$A294:$R1169,18,FALSE)=0,"",VLOOKUP($A294,'FE - Flux 2 - UBL'!$A294:$R1169,18,FALSE))</f>
        <v/>
      </c>
      <c r="Q294" s="91" t="str">
        <f>IF(VLOOKUP($A294,'FE - Flux 2 - UBL'!$A294:$S1169,19,FALSE)=0,"",VLOOKUP($A294,'FE - Flux 2 - UBL'!$A294:$S1169,19,FALSE))</f>
        <v/>
      </c>
      <c r="R294" s="91" t="s">
        <v>2173</v>
      </c>
      <c r="S294" s="95" t="str">
        <f>IF(VLOOKUP($A294,'FE - Flux 2 - CII'!$A294:$R734,17,FALSE)=0,"",VLOOKUP($A294,'FE - Flux 2 - CII'!$A294:$R734,18,FALSE))</f>
        <v/>
      </c>
    </row>
    <row r="295" spans="1:19" ht="42">
      <c r="A295" s="97" t="s">
        <v>1283</v>
      </c>
      <c r="B295" s="238" t="str">
        <f>VLOOKUP(A295,'FE - Flux 2 - UBL'!A295:D975,4,FALSE)</f>
        <v> 0..1</v>
      </c>
      <c r="C295" s="43"/>
      <c r="D295" s="99" t="s">
        <v>1284</v>
      </c>
      <c r="E295" s="133"/>
      <c r="F295" s="133"/>
      <c r="G295" s="291" t="s">
        <v>2062</v>
      </c>
      <c r="H295" s="292"/>
      <c r="I295" s="93" t="str">
        <f>IF(VLOOKUP($A295,'FE - Flux 2 - UBL'!$A295:$R1170,11,FALSE)=0,"",VLOOKUP($A295,'FE - Flux 2 - UBL'!$A295:$R1170,11,FALSE))</f>
        <v> PERCENTAGE</v>
      </c>
      <c r="J295" s="93">
        <f>IF(VLOOKUP($A295,'FE - Flux 2 - UBL'!$A295:$R1170,12,FALSE)=0,"",VLOOKUP($A295,'FE - Flux 2 - UBL'!$A295:$R1170,12,FALSE))</f>
        <v>3.2</v>
      </c>
      <c r="K295" s="91" t="str">
        <f>IF(VLOOKUP($A295,'FE - Flux 2 - UBL'!$A295:$R1170,13,FALSE)=0,"",VLOOKUP($A295,'FE - Flux 2 - UBL'!$A295:$R1170,13,FALSE))</f>
        <v/>
      </c>
      <c r="L295" s="159" t="str">
        <f>IF(VLOOKUP($A295,'FE - Flux 2 - UBL'!$A295:$R1170,14,FALSE)=0,"",VLOOKUP($A295,'FE - Flux 2 - UBL'!$A295:$R1170,14,FALSE))</f>
        <v/>
      </c>
      <c r="M295" s="95" t="str">
        <f>IF(VLOOKUP($A295,'FE - Flux 2 - UBL'!$A295:$R1170,15,FALSE)=0,"",VLOOKUP($A295,'FE - Flux 2 - UBL'!$A295:$R1170,15,FALSE))</f>
        <v>Percentage that can be used in conjunction with the Document Level Charge Basis to calculate the Document Level Charge Amount.</v>
      </c>
      <c r="N295" s="95" t="str">
        <f>IF(VLOOKUP($A295,'FE - Flux 2 - UBL'!$A295:$R1170,16,FALSE)=0,"",VLOOKUP($A295,'FE - Flux 2 - UBL'!$A295:$R1170,16,FALSE))</f>
        <v/>
      </c>
      <c r="O295" s="91" t="str">
        <f>IF(VLOOKUP($A295,'FE - Flux 2 - UBL'!$A295:$R1170,17,FALSE)=0,"",VLOOKUP($A295,'FE - Flux 2 - UBL'!$A295:$R1170,17,FALSE))</f>
        <v/>
      </c>
      <c r="P295" s="91" t="str">
        <f>IF(VLOOKUP($A295,'FE - Flux 2 - UBL'!$A295:$R1170,18,FALSE)=0,"",VLOOKUP($A295,'FE - Flux 2 - UBL'!$A295:$R1170,18,FALSE))</f>
        <v/>
      </c>
      <c r="Q295" s="91" t="str">
        <f>IF(VLOOKUP($A295,'FE - Flux 2 - UBL'!$A295:$S1170,19,FALSE)=0,"",VLOOKUP($A295,'FE - Flux 2 - UBL'!$A295:$S1170,19,FALSE))</f>
        <v/>
      </c>
      <c r="R295" s="91" t="s">
        <v>2173</v>
      </c>
      <c r="S295" s="95" t="str">
        <f>IF(VLOOKUP($A295,'FE - Flux 2 - CII'!$A295:$R735,17,FALSE)=0,"",VLOOKUP($A295,'FE - Flux 2 - CII'!$A295:$R735,18,FALSE))</f>
        <v/>
      </c>
    </row>
    <row r="296" spans="1:19" ht="140">
      <c r="A296" s="97" t="s">
        <v>1286</v>
      </c>
      <c r="B296" s="238" t="str">
        <f>VLOOKUP(A296,'FE - Flux 2 - UBL'!A296:D976,4,FALSE)</f>
        <v> 1..1</v>
      </c>
      <c r="C296" s="43"/>
      <c r="D296" s="98" t="s">
        <v>1287</v>
      </c>
      <c r="E296" s="205"/>
      <c r="F296" s="205"/>
      <c r="G296" s="291" t="s">
        <v>2063</v>
      </c>
      <c r="H296" s="292"/>
      <c r="I296" s="93" t="str">
        <f>IF(VLOOKUP($A296,'FE - Flux 2 - UBL'!$A296:$R1171,11,FALSE)=0,"",VLOOKUP($A296,'FE - Flux 2 - UBL'!$A296:$R1171,11,FALSE))</f>
        <v> CODED</v>
      </c>
      <c r="J296" s="93">
        <f>IF(VLOOKUP($A296,'FE - Flux 2 - UBL'!$A296:$R1171,12,FALSE)=0,"",VLOOKUP($A296,'FE - Flux 2 - UBL'!$A296:$R1171,12,FALSE))</f>
        <v>2</v>
      </c>
      <c r="K296" s="91" t="str">
        <f>IF(VLOOKUP($A296,'FE - Flux 2 - UBL'!$A296:$R1171,13,FALSE)=0,"",VLOOKUP($A296,'FE - Flux 2 - UBL'!$A296:$R1171,13,FALSE))</f>
        <v> UNTDID 5305</v>
      </c>
      <c r="L296" s="159" t="str">
        <f>IF(VLOOKUP($A296,'FE - Flux 2 - UBL'!$A296:$R1171,14,FALSE)=0,"",VLOOKUP($A296,'FE - Flux 2 - UBL'!$A296:$R1171,14,FALSE))</f>
        <v/>
      </c>
      <c r="M296" s="95" t="str">
        <f>IF(VLOOKUP($A296,'FE - Flux 2 - UBL'!$A296:$R1171,15,FALSE)=0,"",VLOOKUP($A296,'FE - Flux 2 - UBL'!$A296:$R1171,15,FALSE))</f>
        <v> Coded identification of the VAT type applicable to charges or fees at the document level.</v>
      </c>
      <c r="N296" s="95" t="str">
        <f>IF(VLOOKUP($A296,'FE - Flux 2 - UBL'!$A296:$R1171,16,FALSE)=0,"",VLOOKUP($A296,'FE - Flux 2 - UBL'!$A296:$R1171,16,FALSE))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296" s="91" t="str">
        <f>IF(VLOOKUP($A296,'FE - Flux 2 - UBL'!$A296:$R1171,17,FALSE)=0,"",VLOOKUP($A296,'FE - Flux 2 - UBL'!$A296:$R1171,17,FALSE))</f>
        <v> G2.31 G6.12</v>
      </c>
      <c r="P296" s="91" t="str">
        <f>IF(VLOOKUP($A296,'FE - Flux 2 - UBL'!$A296:$R1171,18,FALSE)=0,"",VLOOKUP($A296,'FE - Flux 2 - UBL'!$A296:$R1171,18,FALSE))</f>
        <v/>
      </c>
      <c r="Q296" s="91" t="str">
        <f>IF(VLOOKUP($A296,'FE - Flux 2 - UBL'!$A296:$S1171,19,FALSE)=0,"",VLOOKUP($A296,'FE - Flux 2 - UBL'!$A296:$S1171,19,FALSE))</f>
        <v> BR-37</v>
      </c>
      <c r="R296" s="91" t="s">
        <v>2173</v>
      </c>
      <c r="S296" s="95" t="str">
        <f>IF(VLOOKUP($A296,'FE - Flux 2 - CII'!$A296:$R736,17,FALSE)=0,"",VLOOKUP($A296,'FE - Flux 2 - CII'!$A296:$R736,18,FALSE))</f>
        <v/>
      </c>
    </row>
    <row r="297" spans="1:19" ht="42">
      <c r="A297" s="97" t="s">
        <v>1290</v>
      </c>
      <c r="B297" s="238" t="str">
        <f>VLOOKUP(A297,'FE - Flux 2 - UBL'!A297:D977,4,FALSE)</f>
        <v> 0..1</v>
      </c>
      <c r="C297" s="44"/>
      <c r="D297" s="98" t="s">
        <v>1291</v>
      </c>
      <c r="E297" s="205"/>
      <c r="F297" s="205"/>
      <c r="G297" s="291" t="s">
        <v>2064</v>
      </c>
      <c r="H297" s="292"/>
      <c r="I297" s="93" t="str">
        <f>IF(VLOOKUP($A297,'FE - Flux 2 - UBL'!$A297:$R1172,11,FALSE)=0,"",VLOOKUP($A297,'FE - Flux 2 - UBL'!$A297:$R1172,11,FALSE))</f>
        <v> PERCENTAGE</v>
      </c>
      <c r="J297" s="93">
        <f>IF(VLOOKUP($A297,'FE - Flux 2 - UBL'!$A297:$R1172,12,FALSE)=0,"",VLOOKUP($A297,'FE - Flux 2 - UBL'!$A297:$R1172,12,FALSE))</f>
        <v>3.2</v>
      </c>
      <c r="K297" s="91" t="str">
        <f>IF(VLOOKUP($A297,'FE - Flux 2 - UBL'!$A297:$R1172,13,FALSE)=0,"",VLOOKUP($A297,'FE - Flux 2 - UBL'!$A297:$R1172,13,FALSE))</f>
        <v/>
      </c>
      <c r="L297" s="159" t="str">
        <f>IF(VLOOKUP($A297,'FE - Flux 2 - UBL'!$A297:$R1172,14,FALSE)=0,"",VLOOKUP($A297,'FE - Flux 2 - UBL'!$A297:$R1172,14,FALSE))</f>
        <v/>
      </c>
      <c r="M297" s="95" t="str">
        <f>IF(VLOOKUP($A297,'FE - Flux 2 - UBL'!$A297:$R1172,15,FALSE)=0,"",VLOOKUP($A297,'FE - Flux 2 - UBL'!$A297:$R1172,15,FALSE))</f>
        <v> VAT rate, expressed as a percentage, applicable to document-level charges or fees.</v>
      </c>
      <c r="N297" s="95" t="str">
        <f>IF(VLOOKUP($A297,'FE - Flux 2 - UBL'!$A297:$R1172,16,FALSE)=0,"",VLOOKUP($A297,'FE - Flux 2 - UBL'!$A297:$R1172,16,FALSE))</f>
        <v/>
      </c>
      <c r="O297" s="91" t="str">
        <f>IF(VLOOKUP($A297,'FE - Flux 2 - UBL'!$A297:$R1172,17,FALSE)=0,"",VLOOKUP($A297,'FE - Flux 2 - UBL'!$A297:$R1172,17,FALSE))</f>
        <v> G6.10 G6.12 G1.24</v>
      </c>
      <c r="P297" s="91" t="str">
        <f>IF(VLOOKUP($A297,'FE - Flux 2 - UBL'!$A297:$R1172,18,FALSE)=0,"",VLOOKUP($A297,'FE - Flux 2 - UBL'!$A297:$R1172,18,FALSE))</f>
        <v/>
      </c>
      <c r="Q297" s="91" t="str">
        <f>IF(VLOOKUP($A297,'FE - Flux 2 - UBL'!$A297:$S1172,19,FALSE)=0,"",VLOOKUP($A297,'FE - Flux 2 - UBL'!$A297:$S1172,19,FALSE))</f>
        <v/>
      </c>
      <c r="R297" s="91" t="s">
        <v>2173</v>
      </c>
      <c r="S297" s="95" t="str">
        <f>IF(VLOOKUP($A297,'FE - Flux 2 - CII'!$A297:$R737,17,FALSE)=0,"",VLOOKUP($A297,'FE - Flux 2 - CII'!$A297:$R737,18,FALSE))</f>
        <v/>
      </c>
    </row>
    <row r="298" spans="1:19" ht="42">
      <c r="A298" s="97" t="s">
        <v>1293</v>
      </c>
      <c r="B298" s="238" t="str">
        <f>VLOOKUP(A298,'FE - Flux 2 - UBL'!A298:D978,4,FALSE)</f>
        <v> 0..1</v>
      </c>
      <c r="C298" s="44"/>
      <c r="D298" s="98" t="s">
        <v>1294</v>
      </c>
      <c r="E298" s="205"/>
      <c r="F298" s="205"/>
      <c r="G298" s="291" t="s">
        <v>2065</v>
      </c>
      <c r="H298" s="292"/>
      <c r="I298" s="93" t="str">
        <f>IF(VLOOKUP($A298,'FE - Flux 2 - UBL'!$A298:$R1173,11,FALSE)=0,"",VLOOKUP($A298,'FE - Flux 2 - UBL'!$A298:$R1173,11,FALSE))</f>
        <v> TEXT</v>
      </c>
      <c r="J298" s="93">
        <f>IF(VLOOKUP($A298,'FE - Flux 2 - UBL'!$A298:$R1173,12,FALSE)=0,"",VLOOKUP($A298,'FE - Flux 2 - UBL'!$A298:$R1173,12,FALSE))</f>
        <v>1024</v>
      </c>
      <c r="K298" s="91" t="str">
        <f>IF(VLOOKUP($A298,'FE - Flux 2 - UBL'!$A298:$R1173,13,FALSE)=0,"",VLOOKUP($A298,'FE - Flux 2 - UBL'!$A298:$R1173,13,FALSE))</f>
        <v/>
      </c>
      <c r="L298" s="159" t="str">
        <f>IF(VLOOKUP($A298,'FE - Flux 2 - UBL'!$A298:$R1173,14,FALSE)=0,"",VLOOKUP($A298,'FE - Flux 2 - UBL'!$A298:$R1173,14,FALSE))</f>
        <v/>
      </c>
      <c r="M298" s="95" t="str">
        <f>IF(VLOOKUP($A298,'FE - Flux 2 - UBL'!$A298:$R1173,15,FALSE)=0,"",VLOOKUP($A298,'FE - Flux 2 - UBL'!$A298:$R1173,15,FALSE))</f>
        <v>Reason for charges or fees at the document level, expressed as text.</v>
      </c>
      <c r="N298" s="95" t="str">
        <f>IF(VLOOKUP($A298,'FE - Flux 2 - UBL'!$A298:$R1173,16,FALSE)=0,"",VLOOKUP($A298,'FE - Flux 2 - UBL'!$A298:$R1173,16,FALSE))</f>
        <v/>
      </c>
      <c r="O298" s="91" t="str">
        <f>IF(VLOOKUP($A298,'FE - Flux 2 - UBL'!$A298:$R1173,17,FALSE)=0,"",VLOOKUP($A298,'FE - Flux 2 - UBL'!$A298:$R1173,17,FALSE))</f>
        <v/>
      </c>
      <c r="P298" s="91" t="str">
        <f>IF(VLOOKUP($A298,'FE - Flux 2 - UBL'!$A298:$R1173,18,FALSE)=0,"",VLOOKUP($A298,'FE - Flux 2 - UBL'!$A298:$R1173,18,FALSE))</f>
        <v/>
      </c>
      <c r="Q298" s="91" t="str">
        <f>IF(VLOOKUP($A298,'FE - Flux 2 - UBL'!$A298:$S1173,19,FALSE)=0,"",VLOOKUP($A298,'FE - Flux 2 - UBL'!$A298:$S1173,19,FALSE))</f>
        <v> BR-38 BR-CO-6 BR-CO-22</v>
      </c>
      <c r="R298" s="91" t="s">
        <v>2173</v>
      </c>
      <c r="S298" s="95" t="str">
        <f>IF(VLOOKUP($A298,'FE - Flux 2 - CII'!$A298:$R738,17,FALSE)=0,"",VLOOKUP($A298,'FE - Flux 2 - CII'!$A298:$R738,18,FALSE))</f>
        <v/>
      </c>
    </row>
    <row r="299" spans="1:19" ht="56">
      <c r="A299" s="97" t="s">
        <v>1297</v>
      </c>
      <c r="B299" s="238" t="str">
        <f>VLOOKUP(A299,'FE - Flux 2 - UBL'!A299:D979,4,FALSE)</f>
        <v> 0..1</v>
      </c>
      <c r="C299" s="64"/>
      <c r="D299" s="98" t="s">
        <v>1298</v>
      </c>
      <c r="E299" s="205"/>
      <c r="F299" s="205"/>
      <c r="G299" s="291" t="s">
        <v>2066</v>
      </c>
      <c r="H299" s="292"/>
      <c r="I299" s="93" t="str">
        <f>IF(VLOOKUP($A299,'FE - Flux 2 - UBL'!$A299:$R1174,11,FALSE)=0,"",VLOOKUP($A299,'FE - Flux 2 - UBL'!$A299:$R1174,11,FALSE))</f>
        <v> CODED</v>
      </c>
      <c r="J299" s="93">
        <f>IF(VLOOKUP($A299,'FE - Flux 2 - UBL'!$A299:$R1174,12,FALSE)=0,"",VLOOKUP($A299,'FE - Flux 2 - UBL'!$A299:$R1174,12,FALSE))</f>
        <v>3</v>
      </c>
      <c r="K299" s="91" t="str">
        <f>IF(VLOOKUP($A299,'FE - Flux 2 - UBL'!$A299:$R1174,13,FALSE)=0,"",VLOOKUP($A299,'FE - Flux 2 - UBL'!$A299:$R1174,13,FALSE))</f>
        <v> UNTDID 7161</v>
      </c>
      <c r="L299" s="159" t="str">
        <f>IF(VLOOKUP($A299,'FE - Flux 2 - UBL'!$A299:$R1174,14,FALSE)=0,"",VLOOKUP($A299,'FE - Flux 2 - UBL'!$A299:$R1174,14,FALSE))</f>
        <v/>
      </c>
      <c r="M299" s="95" t="str">
        <f>IF(VLOOKUP($A299,'FE - Flux 2 - UBL'!$A299:$R1174,15,FALSE)=0,"",VLOOKUP($A299,'FE - Flux 2 - UBL'!$A299:$R1174,15,FALSE))</f>
        <v> Reason for charges or fees at the document level, expressed as a code.</v>
      </c>
      <c r="N299" s="95" t="str">
        <f>IF(VLOOKUP($A299,'FE - Flux 2 - UBL'!$A299:$R1174,16,FALSE)=0,"",VLOOKUP($A299,'FE - Flux 2 - UBL'!$A299:$R1174,16,FALSE))</f>
        <v> Use entries from the UNTDID 7161 code list [6]. The Document Level Charge Reason Code and the Document Level Charge Reason must indicate the same charge reason.</v>
      </c>
      <c r="O299" s="91" t="str">
        <f>IF(VLOOKUP($A299,'FE - Flux 2 - UBL'!$A299:$R1174,17,FALSE)=0,"",VLOOKUP($A299,'FE - Flux 2 - UBL'!$A299:$R1174,17,FALSE))</f>
        <v> G1.29</v>
      </c>
      <c r="P299" s="91" t="str">
        <f>IF(VLOOKUP($A299,'FE - Flux 2 - UBL'!$A299:$R1174,18,FALSE)=0,"",VLOOKUP($A299,'FE - Flux 2 - UBL'!$A299:$R1174,18,FALSE))</f>
        <v/>
      </c>
      <c r="Q299" s="91" t="str">
        <f>IF(VLOOKUP($A299,'FE - Flux 2 - UBL'!$A299:$S1174,19,FALSE)=0,"",VLOOKUP($A299,'FE - Flux 2 - UBL'!$A299:$S1174,19,FALSE))</f>
        <v> BR-38 BR-CO-6 BR-CO-22</v>
      </c>
      <c r="R299" s="91" t="s">
        <v>2173</v>
      </c>
      <c r="S299" s="95" t="str">
        <f>IF(VLOOKUP($A299,'FE - Flux 2 - CII'!$A299:$R739,17,FALSE)=0,"",VLOOKUP($A299,'FE - Flux 2 - CII'!$A299:$R739,18,FALSE))</f>
        <v/>
      </c>
    </row>
    <row r="300" spans="1:19" ht="28">
      <c r="A300" s="89" t="s">
        <v>1302</v>
      </c>
      <c r="B300" s="238" t="str">
        <f>VLOOKUP(A300,'FE - Flux 2 - UBL'!A300:D980,4,FALSE)</f>
        <v> 1..1</v>
      </c>
      <c r="C300" s="237" t="s">
        <v>1303</v>
      </c>
      <c r="D300" s="209"/>
      <c r="E300" s="209"/>
      <c r="F300" s="209"/>
      <c r="G300" s="291" t="s">
        <v>2068</v>
      </c>
      <c r="H300" s="292"/>
      <c r="I300" s="93" t="str">
        <f>IF(VLOOKUP($A300,'FE - Flux 2 - UBL'!$A300:$R1175,11,FALSE)=0,"",VLOOKUP($A300,'FE - Flux 2 - UBL'!$A300:$R1175,11,FALSE))</f>
        <v/>
      </c>
      <c r="J300" s="93" t="str">
        <f>IF(VLOOKUP($A300,'FE - Flux 2 - UBL'!$A300:$R1175,12,FALSE)=0,"",VLOOKUP($A300,'FE - Flux 2 - UBL'!$A300:$R1175,12,FALSE))</f>
        <v/>
      </c>
      <c r="K300" s="91" t="str">
        <f>IF(VLOOKUP($A300,'FE - Flux 2 - UBL'!$A300:$R1175,13,FALSE)=0,"",VLOOKUP($A300,'FE - Flux 2 - UBL'!$A300:$R1175,13,FALSE))</f>
        <v/>
      </c>
      <c r="L300" s="159" t="str">
        <f>IF(VLOOKUP($A300,'FE - Flux 2 - UBL'!$A300:$R1175,14,FALSE)=0,"",VLOOKUP($A300,'FE - Flux 2 - UBL'!$A300:$R1175,14,FALSE))</f>
        <v/>
      </c>
      <c r="M300" s="95" t="str">
        <f>IF(VLOOKUP($A300,'FE - Flux 2 - UBL'!$A300:$R1175,15,FALSE)=0,"",VLOOKUP($A300,'FE - Flux 2 - UBL'!$A300:$R1175,15,FALSE))</f>
        <v> Group of business terms providing information about the monetary totals of the Invoice.</v>
      </c>
      <c r="N300" s="95" t="str">
        <f>IF(VLOOKUP($A300,'FE - Flux 2 - UBL'!$A300:$R1175,16,FALSE)=0,"",VLOOKUP($A300,'FE - Flux 2 - UBL'!$A300:$R1175,16,FALSE))</f>
        <v/>
      </c>
      <c r="O300" s="91" t="str">
        <f>IF(VLOOKUP($A300,'FE - Flux 2 - UBL'!$A300:$R1175,17,FALSE)=0,"",VLOOKUP($A300,'FE - Flux 2 - UBL'!$A300:$R1175,17,FALSE))</f>
        <v> G6.08</v>
      </c>
      <c r="P300" s="91" t="str">
        <f>IF(VLOOKUP($A300,'FE - Flux 2 - UBL'!$A300:$R1175,18,FALSE)=0,"",VLOOKUP($A300,'FE - Flux 2 - UBL'!$A300:$R1175,18,FALSE))</f>
        <v/>
      </c>
      <c r="Q300" s="91" t="str">
        <f>IF(VLOOKUP($A300,'FE - Flux 2 - UBL'!$A300:$S1175,19,FALSE)=0,"",VLOOKUP($A300,'FE - Flux 2 - UBL'!$A300:$S1175,19,FALSE))</f>
        <v/>
      </c>
      <c r="R300" s="91" t="s">
        <v>2171</v>
      </c>
      <c r="S300" s="95" t="str">
        <f>IF(VLOOKUP($A300,'FE - Flux 2 - CII'!$A300:$R740,17,FALSE)=0,"",VLOOKUP($A300,'FE - Flux 2 - CII'!$A300:$R740,18,FALSE))</f>
        <v/>
      </c>
    </row>
    <row r="301" spans="1:19" ht="126">
      <c r="A301" s="97" t="s">
        <v>1306</v>
      </c>
      <c r="B301" s="238" t="str">
        <f>VLOOKUP(A301,'FE - Flux 2 - UBL'!A301:D981,4,FALSE)</f>
        <v> 1..1</v>
      </c>
      <c r="C301" s="79"/>
      <c r="D301" s="99" t="s">
        <v>1307</v>
      </c>
      <c r="E301" s="99"/>
      <c r="F301" s="99"/>
      <c r="G301" s="291" t="s">
        <v>2069</v>
      </c>
      <c r="H301" s="292"/>
      <c r="I301" s="93" t="str">
        <f>IF(VLOOKUP($A301,'FE - Flux 2 - UBL'!$A301:$R1176,11,FALSE)=0,"",VLOOKUP($A301,'FE - Flux 2 - UBL'!$A301:$R1176,11,FALSE))</f>
        <v> AMOUNT</v>
      </c>
      <c r="J301" s="93">
        <f>IF(VLOOKUP($A301,'FE - Flux 2 - UBL'!$A301:$R1176,12,FALSE)=0,"",VLOOKUP($A301,'FE - Flux 2 - UBL'!$A301:$R1176,12,FALSE))</f>
        <v>19.2</v>
      </c>
      <c r="K301" s="91" t="str">
        <f>IF(VLOOKUP($A301,'FE - Flux 2 - UBL'!$A301:$R1176,13,FALSE)=0,"",VLOOKUP($A301,'FE - Flux 2 - UBL'!$A301:$R1176,13,FALSE))</f>
        <v/>
      </c>
      <c r="L301" s="159" t="str">
        <f>IF(VLOOKUP($A301,'FE - Flux 2 - UBL'!$A301:$R1176,14,FALSE)=0,"",VLOOKUP($A301,'FE - Flux 2 - UBL'!$A301:$R1176,14,FALSE))</f>
        <v/>
      </c>
      <c r="M301" s="95" t="str">
        <f>IF(VLOOKUP($A301,'FE - Flux 2 - UBL'!$A301:$R1176,15,FALSE)=0,"",VLOOKUP($A301,'FE - Flux 2 - UBL'!$A301:$R1176,15,FALSE))</f>
        <v> Sum of the net amount of all lines of the Invoice.</v>
      </c>
      <c r="N301" s="95" t="str">
        <f>IF(VLOOKUP($A301,'FE - Flux 2 - UBL'!$A301:$R1176,16,FALSE)=0,"",VLOOKUP($A301,'FE - Flux 2 - UBL'!$A301:$R1176,16,FALSE))</f>
        <v/>
      </c>
      <c r="O301" s="91" t="str">
        <f>IF(VLOOKUP($A301,'FE - Flux 2 - UBL'!$A301:$R1176,17,FALSE)=0,"",VLOOKUP($A301,'FE - Flux 2 - UBL'!$A301:$R1176,17,FALSE))</f>
        <v> G1.14 G1.54</v>
      </c>
      <c r="P301" s="91" t="str">
        <f>IF(VLOOKUP($A301,'FE - Flux 2 - UBL'!$A301:$R1176,18,FALSE)=0,"",VLOOKUP($A301,'FE - Flux 2 - UBL'!$A301:$R1176,18,FALSE))</f>
        <v> S1.06</v>
      </c>
      <c r="Q301" s="91" t="str">
        <f>IF(VLOOKUP($A301,'FE - Flux 2 - UBL'!$A301:$S1176,19,FALSE)=0,"",VLOOKUP($A301,'FE - Flux 2 - UBL'!$A301:$S1176,19,FALSE))</f>
        <v> EN16931: BR-12 BR-CO-10 EXTENDED_CTC_FR: BR-12 EXT_CTC_FR-BR-CO10</v>
      </c>
      <c r="R301" s="91" t="s">
        <v>2173</v>
      </c>
      <c r="S301" s="95" t="str">
        <f>IF(VLOOKUP($A301,'FE - Flux 2 - CII'!$A301:$R741,17,FALSE)=0,"",VLOOKUP($A301,'FE - Flux 2 - CII'!$A301:$R741,18,FALSE))</f>
        <v/>
      </c>
    </row>
    <row r="302" spans="1:19" ht="112">
      <c r="A302" s="97" t="s">
        <v>1312</v>
      </c>
      <c r="B302" s="238" t="str">
        <f>VLOOKUP(A302,'FE - Flux 2 - UBL'!A302:D982,4,FALSE)</f>
        <v> 0..1</v>
      </c>
      <c r="C302" s="79"/>
      <c r="D302" s="99" t="s">
        <v>1313</v>
      </c>
      <c r="E302" s="133"/>
      <c r="F302" s="133"/>
      <c r="G302" s="291" t="s">
        <v>2070</v>
      </c>
      <c r="H302" s="292"/>
      <c r="I302" s="93" t="str">
        <f>IF(VLOOKUP($A302,'FE - Flux 2 - UBL'!$A302:$R1177,11,FALSE)=0,"",VLOOKUP($A302,'FE - Flux 2 - UBL'!$A302:$R1177,11,FALSE))</f>
        <v> AMOUNT</v>
      </c>
      <c r="J302" s="93">
        <f>IF(VLOOKUP($A302,'FE - Flux 2 - UBL'!$A302:$R1177,12,FALSE)=0,"",VLOOKUP($A302,'FE - Flux 2 - UBL'!$A302:$R1177,12,FALSE))</f>
        <v>19.2</v>
      </c>
      <c r="K302" s="91" t="str">
        <f>IF(VLOOKUP($A302,'FE - Flux 2 - UBL'!$A302:$R1177,13,FALSE)=0,"",VLOOKUP($A302,'FE - Flux 2 - UBL'!$A302:$R1177,13,FALSE))</f>
        <v/>
      </c>
      <c r="L302" s="159" t="str">
        <f>IF(VLOOKUP($A302,'FE - Flux 2 - UBL'!$A302:$R1177,14,FALSE)=0,"",VLOOKUP($A302,'FE - Flux 2 - UBL'!$A302:$R1177,14,FALSE))</f>
        <v/>
      </c>
      <c r="M302" s="95" t="str">
        <f>IF(VLOOKUP($A302,'FE - Flux 2 - UBL'!$A302:$R1177,15,FALSE)=0,"",VLOOKUP($A302,'FE - Flux 2 - UBL'!$A302:$R1177,15,FALSE))</f>
        <v>Sum of all discounts at the Invoice document level.</v>
      </c>
      <c r="N302" s="95" t="str">
        <f>IF(VLOOKUP($A302,'FE - Flux 2 - UBL'!$A302:$R1177,16,FALSE)=0,"",VLOOKUP($A302,'FE - Flux 2 - UBL'!$A302:$R1177,16,FALSE))</f>
        <v> Discounts applied at the line level are included in the Invoice Line Net Amount used in the Sum of Invoice Line Net Amount.</v>
      </c>
      <c r="O302" s="91" t="str">
        <f>IF(VLOOKUP($A302,'FE - Flux 2 - UBL'!$A302:$R1177,17,FALSE)=0,"",VLOOKUP($A302,'FE - Flux 2 - UBL'!$A302:$R1177,17,FALSE))</f>
        <v> G1.14 G1.54</v>
      </c>
      <c r="P302" s="91" t="str">
        <f>IF(VLOOKUP($A302,'FE - Flux 2 - UBL'!$A302:$R1177,18,FALSE)=0,"",VLOOKUP($A302,'FE - Flux 2 - UBL'!$A302:$R1177,18,FALSE))</f>
        <v> S1.06</v>
      </c>
      <c r="Q302" s="91" t="str">
        <f>IF(VLOOKUP($A302,'FE - Flux 2 - UBL'!$A302:$S1177,19,FALSE)=0,"",VLOOKUP($A302,'FE - Flux 2 - UBL'!$A302:$S1177,19,FALSE))</f>
        <v xml:space="preserve"> EN16931: BR-CO-11 EXTENDED_CTC_FR: EXT_CTC_FR-BR-CO11</v>
      </c>
      <c r="R302" s="91" t="s">
        <v>2173</v>
      </c>
      <c r="S302" s="95" t="str">
        <f>IF(VLOOKUP($A302,'FE - Flux 2 - CII'!$A302:$R742,17,FALSE)=0,"",VLOOKUP($A302,'FE - Flux 2 - CII'!$A302:$R742,18,FALSE))</f>
        <v/>
      </c>
    </row>
    <row r="303" spans="1:19" ht="98">
      <c r="A303" s="97" t="s">
        <v>1318</v>
      </c>
      <c r="B303" s="238" t="str">
        <f>VLOOKUP(A303,'FE - Flux 2 - UBL'!A303:D983,4,FALSE)</f>
        <v> 0..1</v>
      </c>
      <c r="C303" s="79"/>
      <c r="D303" s="99" t="s">
        <v>1319</v>
      </c>
      <c r="E303" s="133"/>
      <c r="F303" s="133"/>
      <c r="G303" s="291" t="s">
        <v>2071</v>
      </c>
      <c r="H303" s="292"/>
      <c r="I303" s="93" t="str">
        <f>IF(VLOOKUP($A303,'FE - Flux 2 - UBL'!$A303:$R1178,11,FALSE)=0,"",VLOOKUP($A303,'FE - Flux 2 - UBL'!$A303:$R1178,11,FALSE))</f>
        <v> AMOUNT</v>
      </c>
      <c r="J303" s="93">
        <f>IF(VLOOKUP($A303,'FE - Flux 2 - UBL'!$A303:$R1178,12,FALSE)=0,"",VLOOKUP($A303,'FE - Flux 2 - UBL'!$A303:$R1178,12,FALSE))</f>
        <v>19.2</v>
      </c>
      <c r="K303" s="91" t="str">
        <f>IF(VLOOKUP($A303,'FE - Flux 2 - UBL'!$A303:$R1178,13,FALSE)=0,"",VLOOKUP($A303,'FE - Flux 2 - UBL'!$A303:$R1178,13,FALSE))</f>
        <v/>
      </c>
      <c r="L303" s="159" t="str">
        <f>IF(VLOOKUP($A303,'FE - Flux 2 - UBL'!$A303:$R1178,14,FALSE)=0,"",VLOOKUP($A303,'FE - Flux 2 - UBL'!$A303:$R1178,14,FALSE))</f>
        <v/>
      </c>
      <c r="M303" s="95" t="str">
        <f>IF(VLOOKUP($A303,'FE - Flux 2 - UBL'!$A303:$R1178,15,FALSE)=0,"",VLOOKUP($A303,'FE - Flux 2 - UBL'!$A303:$R1178,15,FALSE))</f>
        <v> Sum of all charges or fees at the Invoice document level.</v>
      </c>
      <c r="N303" s="95" t="str">
        <f>IF(VLOOKUP($A303,'FE - Flux 2 - UBL'!$A303:$R1178,16,FALSE)=0,"",VLOOKUP($A303,'FE - Flux 2 - UBL'!$A303:$R1178,16,FALSE))</f>
        <v> Charges applied at the line level are included in the Invoice Line Net Amount used in the Sum of Invoice Line Net Amount.</v>
      </c>
      <c r="O303" s="91" t="str">
        <f>IF(VLOOKUP($A303,'FE - Flux 2 - UBL'!$A303:$R1178,17,FALSE)=0,"",VLOOKUP($A303,'FE - Flux 2 - UBL'!$A303:$R1178,17,FALSE))</f>
        <v> G1.14 G1.54</v>
      </c>
      <c r="P303" s="91" t="str">
        <f>IF(VLOOKUP($A303,'FE - Flux 2 - UBL'!$A303:$R1178,18,FALSE)=0,"",VLOOKUP($A303,'FE - Flux 2 - UBL'!$A303:$R1178,18,FALSE))</f>
        <v> S1.06</v>
      </c>
      <c r="Q303" s="91" t="str">
        <f>IF(VLOOKUP($A303,'FE - Flux 2 - UBL'!$A303:$S1178,19,FALSE)=0,"",VLOOKUP($A303,'FE - Flux 2 - UBL'!$A303:$S1178,19,FALSE))</f>
        <v> EN16931: BR-CO-12 EXTENDED_CTC_FR: EXT_CTC_FR-BR-CO12</v>
      </c>
      <c r="R303" s="91" t="s">
        <v>2173</v>
      </c>
      <c r="S303" s="95" t="str">
        <f>IF(VLOOKUP($A303,'FE - Flux 2 - CII'!$A303:$R743,17,FALSE)=0,"",VLOOKUP($A303,'FE - Flux 2 - CII'!$A303:$R743,18,FALSE))</f>
        <v/>
      </c>
    </row>
    <row r="304" spans="1:19" ht="56">
      <c r="A304" s="97" t="s">
        <v>1324</v>
      </c>
      <c r="B304" s="238" t="str">
        <f>VLOOKUP(A304,'FE - Flux 2 - UBL'!A304:D984,4,FALSE)</f>
        <v> 1..1</v>
      </c>
      <c r="C304" s="43"/>
      <c r="D304" s="99" t="s">
        <v>1325</v>
      </c>
      <c r="E304" s="134"/>
      <c r="F304" s="133"/>
      <c r="G304" s="291" t="s">
        <v>2072</v>
      </c>
      <c r="H304" s="292"/>
      <c r="I304" s="93" t="str">
        <f>IF(VLOOKUP($A304,'FE - Flux 2 - UBL'!$A304:$R1179,11,FALSE)=0,"",VLOOKUP($A304,'FE - Flux 2 - UBL'!$A304:$R1179,11,FALSE))</f>
        <v> AMOUNT</v>
      </c>
      <c r="J304" s="93">
        <f>IF(VLOOKUP($A304,'FE - Flux 2 - UBL'!$A304:$R1179,12,FALSE)=0,"",VLOOKUP($A304,'FE - Flux 2 - UBL'!$A304:$R1179,12,FALSE))</f>
        <v>19.2</v>
      </c>
      <c r="K304" s="91" t="str">
        <f>IF(VLOOKUP($A304,'FE - Flux 2 - UBL'!$A304:$R1179,13,FALSE)=0,"",VLOOKUP($A304,'FE - Flux 2 - UBL'!$A304:$R1179,13,FALSE))</f>
        <v/>
      </c>
      <c r="L304" s="159" t="str">
        <f>IF(VLOOKUP($A304,'FE - Flux 2 - UBL'!$A304:$R1179,14,FALSE)=0,"",VLOOKUP($A304,'FE - Flux 2 - UBL'!$A304:$R1179,14,FALSE))</f>
        <v/>
      </c>
      <c r="M304" s="95" t="str">
        <f>IF(VLOOKUP($A304,'FE - Flux 2 - UBL'!$A304:$R1179,15,FALSE)=0,"",VLOOKUP($A304,'FE - Flux 2 - UBL'!$A304:$R1179,15,FALSE))</f>
        <v> Total amount of the Invoice, excluding VAT.</v>
      </c>
      <c r="N304" s="95" t="str">
        <f>IF(VLOOKUP($A304,'FE - Flux 2 - UBL'!$A304:$R1179,16,FALSE)=0,"",VLOOKUP($A304,'FE - Flux 2 - UBL'!$A304:$R1179,16,FALSE))</f>
        <v> The Total Invoice Amount excluding VAT corresponds to the Sum of the net amount of the invoice lines, less the Sum of discounts at the document level, plus the Sum of charges or fees at the document level.</v>
      </c>
      <c r="O304" s="91" t="str">
        <f>IF(VLOOKUP($A304,'FE - Flux 2 - UBL'!$A304:$R1179,17,FALSE)=0,"",VLOOKUP($A304,'FE - Flux 2 - UBL'!$A304:$R1179,17,FALSE))</f>
        <v>G1.14 G1.59 G6.08</v>
      </c>
      <c r="P304" s="91" t="str">
        <f>IF(VLOOKUP($A304,'FE - Flux 2 - UBL'!$A304:$R1179,18,FALSE)=0,"",VLOOKUP($A304,'FE - Flux 2 - UBL'!$A304:$R1179,18,FALSE))</f>
        <v/>
      </c>
      <c r="Q304" s="91" t="str">
        <f>IF(VLOOKUP($A304,'FE - Flux 2 - UBL'!$A304:$S1179,19,FALSE)=0,"",VLOOKUP($A304,'FE - Flux 2 - UBL'!$A304:$S1179,19,FALSE))</f>
        <v> BR-13 BR-CO-13</v>
      </c>
      <c r="R304" s="91" t="s">
        <v>2171</v>
      </c>
      <c r="S304" s="95" t="str">
        <f>IF(VLOOKUP($A304,'FE - Flux 2 - CII'!$A304:$R744,17,FALSE)=0,"",VLOOKUP($A304,'FE - Flux 2 - CII'!$A304:$R744,18,FALSE))</f>
        <v/>
      </c>
    </row>
    <row r="305" spans="1:19" ht="28">
      <c r="A305" s="97" t="s">
        <v>1331</v>
      </c>
      <c r="B305" s="238" t="str">
        <f>VLOOKUP(A305,'FE - Flux 2 - UBL'!A305:D985,4,FALSE)</f>
        <v> 0..1</v>
      </c>
      <c r="C305" s="43"/>
      <c r="D305" s="99" t="s">
        <v>1332</v>
      </c>
      <c r="E305" s="134"/>
      <c r="F305" s="133"/>
      <c r="G305" s="291" t="s">
        <v>2073</v>
      </c>
      <c r="H305" s="292"/>
      <c r="I305" s="93" t="str">
        <f>IF(VLOOKUP($A305,'FE - Flux 2 - UBL'!$A305:$R1180,11,FALSE)=0,"",VLOOKUP($A305,'FE - Flux 2 - UBL'!$A305:$R1180,11,FALSE))</f>
        <v> AMOUNT</v>
      </c>
      <c r="J305" s="93">
        <f>IF(VLOOKUP($A305,'FE - Flux 2 - UBL'!$A305:$R1180,12,FALSE)=0,"",VLOOKUP($A305,'FE - Flux 2 - UBL'!$A305:$R1180,12,FALSE))</f>
        <v>19.2</v>
      </c>
      <c r="K305" s="91" t="str">
        <f>IF(VLOOKUP($A305,'FE - Flux 2 - UBL'!$A305:$R1180,13,FALSE)=0,"",VLOOKUP($A305,'FE - Flux 2 - UBL'!$A305:$R1180,13,FALSE))</f>
        <v/>
      </c>
      <c r="L305" s="159" t="str">
        <f>IF(VLOOKUP($A305,'FE - Flux 2 - UBL'!$A305:$R1180,14,FALSE)=0,"",VLOOKUP($A305,'FE - Flux 2 - UBL'!$A305:$R1180,14,FALSE))</f>
        <v/>
      </c>
      <c r="M305" s="95" t="str">
        <f>IF(VLOOKUP($A305,'FE - Flux 2 - UBL'!$A305:$R1180,15,FALSE)=0,"",VLOOKUP($A305,'FE - Flux 2 - UBL'!$A305:$R1180,15,FALSE))</f>
        <v> Total VAT amount of the Invoice.</v>
      </c>
      <c r="N305" s="95" t="str">
        <f>IF(VLOOKUP($A305,'FE - Flux 2 - UBL'!$A305:$R1180,16,FALSE)=0,"",VLOOKUP($A305,'FE - Flux 2 - UBL'!$A305:$R1180,16,FALSE))</f>
        <v> The Total Invoice Amount including VAT corresponds to the sum of all VAT amounts of the different VAT types.</v>
      </c>
      <c r="O305" s="91" t="str">
        <f>IF(VLOOKUP($A305,'FE - Flux 2 - UBL'!$A305:$R1180,17,FALSE)=0,"",VLOOKUP($A305,'FE - Flux 2 - UBL'!$A305:$R1180,17,FALSE))</f>
        <v> G1.14 G6.08</v>
      </c>
      <c r="P305" s="91" t="str">
        <f>IF(VLOOKUP($A305,'FE - Flux 2 - UBL'!$A305:$R1180,18,FALSE)=0,"",VLOOKUP($A305,'FE - Flux 2 - UBL'!$A305:$R1180,18,FALSE))</f>
        <v/>
      </c>
      <c r="Q305" s="91" t="str">
        <f>IF(VLOOKUP($A305,'FE - Flux 2 - UBL'!$A305:$S1180,19,FALSE)=0,"",VLOOKUP($A305,'FE - Flux 2 - UBL'!$A305:$S1180,19,FALSE))</f>
        <v> BR-CO-14</v>
      </c>
      <c r="R305" s="91" t="s">
        <v>2171</v>
      </c>
      <c r="S305" s="95" t="str">
        <f>IF(VLOOKUP($A305,'FE - Flux 2 - CII'!$A305:$R745,17,FALSE)=0,"",VLOOKUP($A305,'FE - Flux 2 - CII'!$A305:$R745,18,FALSE))</f>
        <v/>
      </c>
    </row>
    <row r="306" spans="1:19" ht="112">
      <c r="A306" s="97" t="s">
        <v>1338</v>
      </c>
      <c r="B306" s="238" t="str">
        <f>VLOOKUP(A306,'FE - Flux 2 - UBL'!A306:D986,4,FALSE)</f>
        <v> 0..1</v>
      </c>
      <c r="C306" s="43"/>
      <c r="D306" s="99" t="s">
        <v>1339</v>
      </c>
      <c r="E306" s="134"/>
      <c r="F306" s="133"/>
      <c r="G306" s="291" t="s">
        <v>2073</v>
      </c>
      <c r="H306" s="292"/>
      <c r="I306" s="93" t="str">
        <f>IF(VLOOKUP($A306,'FE - Flux 2 - UBL'!$A306:$R1181,11,FALSE)=0,"",VLOOKUP($A306,'FE - Flux 2 - UBL'!$A306:$R1181,11,FALSE))</f>
        <v> AMOUNT</v>
      </c>
      <c r="J306" s="93">
        <f>IF(VLOOKUP($A306,'FE - Flux 2 - UBL'!$A306:$R1181,12,FALSE)=0,"",VLOOKUP($A306,'FE - Flux 2 - UBL'!$A306:$R1181,12,FALSE))</f>
        <v>19.2</v>
      </c>
      <c r="K306" s="91" t="str">
        <f>IF(VLOOKUP($A306,'FE - Flux 2 - UBL'!$A306:$R1181,13,FALSE)=0,"",VLOOKUP($A306,'FE - Flux 2 - UBL'!$A306:$R1181,13,FALSE))</f>
        <v/>
      </c>
      <c r="L306" s="159" t="str">
        <f>IF(VLOOKUP($A306,'FE - Flux 2 - UBL'!$A306:$R1181,14,FALSE)=0,"",VLOOKUP($A306,'FE - Flux 2 - UBL'!$A306:$R1181,14,FALSE))</f>
        <v/>
      </c>
      <c r="M306" s="95" t="str">
        <f>IF(VLOOKUP($A306,'FE - Flux 2 - UBL'!$A306:$R1181,15,FALSE)=0,"",VLOOKUP($A306,'FE - Flux 2 - UBL'!$A306:$R1181,15,FALSE))</f>
        <v> Total amount of VAT expressed in the accounting currency accepted or required in the Seller's country.</v>
      </c>
      <c r="N306" s="95" t="str">
        <f>IF(VLOOKUP($A306,'FE - Flux 2 - UBL'!$A306:$R1181,16,FALSE)=0,"",VLOOKUP($A306,'FE - Flux 2 - UBL'!$A306:$R1181,16,FALSE))</f>
        <v> Should be used when the VAT Accounting Currency differs from the Invoice Currency Code. The VAT Accounting Currency is not used in calculating Invoice totals. Valid currency lists are registered with the ISO 4217 “Codes for the Representation of Currencies and Fund Types” Maintenance Agency. It is recommended to use alpha-3 representation.</v>
      </c>
      <c r="O306" s="91" t="str">
        <f>IF(VLOOKUP($A306,'FE - Flux 2 - UBL'!$A306:$R1181,17,FALSE)=0,"",VLOOKUP($A306,'FE - Flux 2 - UBL'!$A306:$R1181,17,FALSE))</f>
        <v> G1.14</v>
      </c>
      <c r="P306" s="91" t="str">
        <f>IF(VLOOKUP($A306,'FE - Flux 2 - UBL'!$A306:$R1181,18,FALSE)=0,"",VLOOKUP($A306,'FE - Flux 2 - UBL'!$A306:$R1181,18,FALSE))</f>
        <v/>
      </c>
      <c r="Q306" s="91" t="str">
        <f>IF(VLOOKUP($A306,'FE - Flux 2 - UBL'!$A306:$S1181,19,FALSE)=0,"",VLOOKUP($A306,'FE - Flux 2 - UBL'!$A306:$S1181,19,FALSE))</f>
        <v> BR-53</v>
      </c>
      <c r="R306" s="91" t="s">
        <v>2172</v>
      </c>
      <c r="S306" s="95" t="str">
        <f>IF(VLOOKUP($A306,'FE - Flux 2 - CII'!$A306:$R746,17,FALSE)=0,"",VLOOKUP($A306,'FE - Flux 2 - CII'!$A306:$R746,18,FALSE))</f>
        <v/>
      </c>
    </row>
    <row r="307" spans="1:19" ht="56">
      <c r="A307" s="97" t="s">
        <v>1343</v>
      </c>
      <c r="B307" s="238" t="str">
        <f>VLOOKUP(A307,'FE - Flux 2 - UBL'!A307:D987,4,FALSE)</f>
        <v> 1..1</v>
      </c>
      <c r="C307" s="43"/>
      <c r="D307" s="99" t="s">
        <v>1344</v>
      </c>
      <c r="E307" s="134"/>
      <c r="F307" s="133"/>
      <c r="G307" s="291" t="s">
        <v>2074</v>
      </c>
      <c r="H307" s="292"/>
      <c r="I307" s="93" t="str">
        <f>IF(VLOOKUP($A307,'FE - Flux 2 - UBL'!$A307:$R1182,11,FALSE)=0,"",VLOOKUP($A307,'FE - Flux 2 - UBL'!$A307:$R1182,11,FALSE))</f>
        <v> AMOUNT</v>
      </c>
      <c r="J307" s="93">
        <f>IF(VLOOKUP($A307,'FE - Flux 2 - UBL'!$A307:$R1182,12,FALSE)=0,"",VLOOKUP($A307,'FE - Flux 2 - UBL'!$A307:$R1182,12,FALSE))</f>
        <v>19.2</v>
      </c>
      <c r="K307" s="91" t="str">
        <f>IF(VLOOKUP($A307,'FE - Flux 2 - UBL'!$A307:$R1182,13,FALSE)=0,"",VLOOKUP($A307,'FE - Flux 2 - UBL'!$A307:$R1182,13,FALSE))</f>
        <v/>
      </c>
      <c r="L307" s="159" t="str">
        <f>IF(VLOOKUP($A307,'FE - Flux 2 - UBL'!$A307:$R1182,14,FALSE)=0,"",VLOOKUP($A307,'FE - Flux 2 - UBL'!$A307:$R1182,14,FALSE))</f>
        <v/>
      </c>
      <c r="M307" s="95" t="str">
        <f>IF(VLOOKUP($A307,'FE - Flux 2 - UBL'!$A307:$R1182,15,FALSE)=0,"",VLOOKUP($A307,'FE - Flux 2 - UBL'!$A307:$R1182,15,FALSE))</f>
        <v>Total amount of the Invoice, including VAT.</v>
      </c>
      <c r="N307" s="95" t="str">
        <f>IF(VLOOKUP($A307,'FE - Flux 2 - UBL'!$A307:$R1182,16,FALSE)=0,"",VLOOKUP($A307,'FE - Flux 2 - UBL'!$A307:$R1182,16,FALSE))</f>
        <v> The Total Invoice Amount including VAT corresponds to the Total Invoice Amount excluding VAT to which is added the Total Invoice Amount including VAT. The Total Invoice Amount including VAT must be greater than or equal to zero.</v>
      </c>
      <c r="O307" s="91" t="str">
        <f>IF(VLOOKUP($A307,'FE - Flux 2 - UBL'!$A307:$R1182,17,FALSE)=0,"",VLOOKUP($A307,'FE - Flux 2 - UBL'!$A307:$R1182,17,FALSE))</f>
        <v> G1.14</v>
      </c>
      <c r="P307" s="91" t="str">
        <f>IF(VLOOKUP($A307,'FE - Flux 2 - UBL'!$A307:$R1182,18,FALSE)=0,"",VLOOKUP($A307,'FE - Flux 2 - UBL'!$A307:$R1182,18,FALSE))</f>
        <v/>
      </c>
      <c r="Q307" s="91" t="str">
        <f>IF(VLOOKUP($A307,'FE - Flux 2 - UBL'!$A307:$S1182,19,FALSE)=0,"",VLOOKUP($A307,'FE - Flux 2 - UBL'!$A307:$S1182,19,FALSE))</f>
        <v> BR-14 BR-CO-15</v>
      </c>
      <c r="R307" s="91" t="s">
        <v>2171</v>
      </c>
      <c r="S307" s="95" t="str">
        <f>IF(VLOOKUP($A307,'FE - Flux 2 - CII'!$A307:$R747,17,FALSE)=0,"",VLOOKUP($A307,'FE - Flux 2 - CII'!$A307:$R747,18,FALSE))</f>
        <v/>
      </c>
    </row>
    <row r="308" spans="1:19" ht="28">
      <c r="A308" s="97" t="s">
        <v>1348</v>
      </c>
      <c r="B308" s="238" t="str">
        <f>VLOOKUP(A308,'FE - Flux 2 - UBL'!A308:D988,4,FALSE)</f>
        <v> 0..1</v>
      </c>
      <c r="C308" s="43"/>
      <c r="D308" s="99" t="s">
        <v>1349</v>
      </c>
      <c r="E308" s="133"/>
      <c r="F308" s="133"/>
      <c r="G308" s="291" t="s">
        <v>2075</v>
      </c>
      <c r="H308" s="292"/>
      <c r="I308" s="93" t="str">
        <f>IF(VLOOKUP($A308,'FE - Flux 2 - UBL'!$A308:$R1183,11,FALSE)=0,"",VLOOKUP($A308,'FE - Flux 2 - UBL'!$A308:$R1183,11,FALSE))</f>
        <v> AMOUNT</v>
      </c>
      <c r="J308" s="93">
        <f>IF(VLOOKUP($A308,'FE - Flux 2 - UBL'!$A308:$R1183,12,FALSE)=0,"",VLOOKUP($A308,'FE - Flux 2 - UBL'!$A308:$R1183,12,FALSE))</f>
        <v>19.2</v>
      </c>
      <c r="K308" s="91" t="str">
        <f>IF(VLOOKUP($A308,'FE - Flux 2 - UBL'!$A308:$R1183,13,FALSE)=0,"",VLOOKUP($A308,'FE - Flux 2 - UBL'!$A308:$R1183,13,FALSE))</f>
        <v/>
      </c>
      <c r="L308" s="159" t="str">
        <f>IF(VLOOKUP($A308,'FE - Flux 2 - UBL'!$A308:$R1183,14,FALSE)=0,"",VLOOKUP($A308,'FE - Flux 2 - UBL'!$A308:$R1183,14,FALSE))</f>
        <v/>
      </c>
      <c r="M308" s="95" t="str">
        <f>IF(VLOOKUP($A308,'FE - Flux 2 - UBL'!$A308:$R1183,15,FALSE)=0,"",VLOOKUP($A308,'FE - Flux 2 - UBL'!$A308:$R1183,15,FALSE))</f>
        <v> Sum of amounts that have been paid in advance.</v>
      </c>
      <c r="N308" s="95" t="str">
        <f>IF(VLOOKUP($A308,'FE - Flux 2 - UBL'!$A308:$R1183,16,FALSE)=0,"",VLOOKUP($A308,'FE - Flux 2 - UBL'!$A308:$R1183,16,FALSE))</f>
        <v> This amount is subtracted from the total invoice amount including VAT to calculate the amount due for payment.</v>
      </c>
      <c r="O308" s="91" t="str">
        <f>IF(VLOOKUP($A308,'FE - Flux 2 - UBL'!$A308:$R1183,17,FALSE)=0,"",VLOOKUP($A308,'FE - Flux 2 - UBL'!$A308:$R1183,17,FALSE))</f>
        <v> G1.14</v>
      </c>
      <c r="P308" s="91" t="str">
        <f>IF(VLOOKUP($A308,'FE - Flux 2 - UBL'!$A308:$R1183,18,FALSE)=0,"",VLOOKUP($A308,'FE - Flux 2 - UBL'!$A308:$R1183,18,FALSE))</f>
        <v/>
      </c>
      <c r="Q308" s="91" t="str">
        <f>IF(VLOOKUP($A308,'FE - Flux 2 - UBL'!$A308:$S1183,19,FALSE)=0,"",VLOOKUP($A308,'FE - Flux 2 - UBL'!$A308:$S1183,19,FALSE))</f>
        <v/>
      </c>
      <c r="R308" s="91" t="s">
        <v>2173</v>
      </c>
      <c r="S308" s="95" t="str">
        <f>IF(VLOOKUP($A308,'FE - Flux 2 - CII'!$A308:$R748,17,FALSE)=0,"",VLOOKUP($A308,'FE - Flux 2 - CII'!$A308:$R748,18,FALSE))</f>
        <v/>
      </c>
    </row>
    <row r="309" spans="1:19" ht="28">
      <c r="A309" s="97" t="s">
        <v>1353</v>
      </c>
      <c r="B309" s="238" t="str">
        <f>VLOOKUP(A309,'FE - Flux 2 - UBL'!A309:D989,4,FALSE)</f>
        <v> 0..1</v>
      </c>
      <c r="C309" s="43"/>
      <c r="D309" s="99" t="s">
        <v>1354</v>
      </c>
      <c r="E309" s="133"/>
      <c r="F309" s="133"/>
      <c r="G309" s="291" t="s">
        <v>2076</v>
      </c>
      <c r="H309" s="292"/>
      <c r="I309" s="93" t="str">
        <f>IF(VLOOKUP($A309,'FE - Flux 2 - UBL'!$A309:$R1184,11,FALSE)=0,"",VLOOKUP($A309,'FE - Flux 2 - UBL'!$A309:$R1184,11,FALSE))</f>
        <v> AMOUNT</v>
      </c>
      <c r="J309" s="93">
        <f>IF(VLOOKUP($A309,'FE - Flux 2 - UBL'!$A309:$R1184,12,FALSE)=0,"",VLOOKUP($A309,'FE - Flux 2 - UBL'!$A309:$R1184,12,FALSE))</f>
        <v>19.2</v>
      </c>
      <c r="K309" s="91" t="str">
        <f>IF(VLOOKUP($A309,'FE - Flux 2 - UBL'!$A309:$R1184,13,FALSE)=0,"",VLOOKUP($A309,'FE - Flux 2 - UBL'!$A309:$R1184,13,FALSE))</f>
        <v/>
      </c>
      <c r="L309" s="159" t="str">
        <f>IF(VLOOKUP($A309,'FE - Flux 2 - UBL'!$A309:$R1184,14,FALSE)=0,"",VLOOKUP($A309,'FE - Flux 2 - UBL'!$A309:$R1184,14,FALSE))</f>
        <v/>
      </c>
      <c r="M309" s="95" t="str">
        <f>IF(VLOOKUP($A309,'FE - Flux 2 - UBL'!$A309:$R1184,15,FALSE)=0,"",VLOOKUP($A309,'FE - Flux 2 - UBL'!$A309:$R1184,15,FALSE))</f>
        <v> Amount to add to the total invoice amount to round off the amount to be paid.</v>
      </c>
      <c r="N309" s="95" t="str">
        <f>IF(VLOOKUP($A309,'FE - Flux 2 - UBL'!$A309:$R1184,16,FALSE)=0,"",VLOOKUP($A309,'FE - Flux 2 - UBL'!$A309:$R1184,16,FALSE))</f>
        <v/>
      </c>
      <c r="O309" s="91" t="str">
        <f>IF(VLOOKUP($A309,'FE - Flux 2 - UBL'!$A309:$R1184,17,FALSE)=0,"",VLOOKUP($A309,'FE - Flux 2 - UBL'!$A309:$R1184,17,FALSE))</f>
        <v> G1.14</v>
      </c>
      <c r="P309" s="91" t="str">
        <f>IF(VLOOKUP($A309,'FE - Flux 2 - UBL'!$A309:$R1184,18,FALSE)=0,"",VLOOKUP($A309,'FE - Flux 2 - UBL'!$A309:$R1184,18,FALSE))</f>
        <v/>
      </c>
      <c r="Q309" s="91" t="str">
        <f>IF(VLOOKUP($A309,'FE - Flux 2 - UBL'!$A309:$S1184,19,FALSE)=0,"",VLOOKUP($A309,'FE - Flux 2 - UBL'!$A309:$S1184,19,FALSE))</f>
        <v/>
      </c>
      <c r="R309" s="91" t="s">
        <v>2172</v>
      </c>
      <c r="S309" s="95" t="str">
        <f>IF(VLOOKUP($A309,'FE - Flux 2 - CII'!$A309:$R749,17,FALSE)=0,"",VLOOKUP($A309,'FE - Flux 2 - CII'!$A309:$R749,18,FALSE))</f>
        <v/>
      </c>
    </row>
    <row r="310" spans="1:19" ht="70">
      <c r="A310" s="97" t="s">
        <v>1357</v>
      </c>
      <c r="B310" s="238" t="str">
        <f>VLOOKUP(A310,'FE - Flux 2 - UBL'!A310:D990,4,FALSE)</f>
        <v> 1..1</v>
      </c>
      <c r="C310" s="64"/>
      <c r="D310" s="99" t="s">
        <v>1358</v>
      </c>
      <c r="E310" s="133"/>
      <c r="F310" s="133"/>
      <c r="G310" s="291" t="s">
        <v>2077</v>
      </c>
      <c r="H310" s="292"/>
      <c r="I310" s="93" t="str">
        <f>IF(VLOOKUP($A310,'FE - Flux 2 - UBL'!$A310:$R1185,11,FALSE)=0,"",VLOOKUP($A310,'FE - Flux 2 - UBL'!$A310:$R1185,11,FALSE))</f>
        <v> AMOUNT</v>
      </c>
      <c r="J310" s="93">
        <f>IF(VLOOKUP($A310,'FE - Flux 2 - UBL'!$A310:$R1185,12,FALSE)=0,"",VLOOKUP($A310,'FE - Flux 2 - UBL'!$A310:$R1185,12,FALSE))</f>
        <v>19.2</v>
      </c>
      <c r="K310" s="91" t="str">
        <f>IF(VLOOKUP($A310,'FE - Flux 2 - UBL'!$A310:$R1185,13,FALSE)=0,"",VLOOKUP($A310,'FE - Flux 2 - UBL'!$A310:$R1185,13,FALSE))</f>
        <v/>
      </c>
      <c r="L310" s="159" t="str">
        <f>IF(VLOOKUP($A310,'FE - Flux 2 - UBL'!$A310:$R1185,14,FALSE)=0,"",VLOOKUP($A310,'FE - Flux 2 - UBL'!$A310:$R1185,14,FALSE))</f>
        <v/>
      </c>
      <c r="M310" s="95" t="str">
        <f>IF(VLOOKUP($A310,'FE - Flux 2 - UBL'!$A310:$R1185,15,FALSE)=0,"",VLOOKUP($A310,'FE - Flux 2 - UBL'!$A310:$R1185,15,FALSE))</f>
        <v> Outstanding amounts for which payment is requested.</v>
      </c>
      <c r="N310" s="95" t="str">
        <f>IF(VLOOKUP($A310,'FE - Flux 2 - UBL'!$A310:$R1185,16,FALSE)=0,"",VLOOKUP($A310,'FE - Flux 2 - UBL'!$A310:$R1185,16,FALSE))</f>
        <v>This amount corresponds to the Total Amount of the invoice including VAT, less the Amount paid which was paid in advance. This amount is equal to zero if the Invoice has been fully paid. It is negative if the Amount paid is greater than the Total Amount of the invoice including VAT.</v>
      </c>
      <c r="O310" s="91" t="str">
        <f>IF(VLOOKUP($A310,'FE - Flux 2 - UBL'!$A310:$R1185,17,FALSE)=0,"",VLOOKUP($A310,'FE - Flux 2 - UBL'!$A310:$R1185,17,FALSE))</f>
        <v xml:space="preserve"> G1.14 G1.33</v>
      </c>
      <c r="P310" s="91" t="str">
        <f>IF(VLOOKUP($A310,'FE - Flux 2 - UBL'!$A310:$R1185,18,FALSE)=0,"",VLOOKUP($A310,'FE - Flux 2 - UBL'!$A310:$R1185,18,FALSE))</f>
        <v/>
      </c>
      <c r="Q310" s="91" t="str">
        <f>IF(VLOOKUP($A310,'FE - Flux 2 - UBL'!$A310:$S1185,19,FALSE)=0,"",VLOOKUP($A310,'FE - Flux 2 - UBL'!$A310:$S1185,19,FALSE))</f>
        <v> BR-15 BR-CO-16</v>
      </c>
      <c r="R310" s="91" t="s">
        <v>2171</v>
      </c>
      <c r="S310" s="95" t="str">
        <f>IF(VLOOKUP($A310,'FE - Flux 2 - CII'!$A310:$R750,17,FALSE)=0,"",VLOOKUP($A310,'FE - Flux 2 - CII'!$A310:$R750,18,FALSE))</f>
        <v/>
      </c>
    </row>
    <row r="311" spans="1:19" ht="28">
      <c r="A311" s="89" t="s">
        <v>1364</v>
      </c>
      <c r="B311" s="238" t="str">
        <f>VLOOKUP(A311,'FE - Flux 2 - UBL'!A311:D991,4,FALSE)</f>
        <v> 1..n</v>
      </c>
      <c r="C311" s="237" t="s">
        <v>1365</v>
      </c>
      <c r="D311" s="209"/>
      <c r="E311" s="209"/>
      <c r="F311" s="209"/>
      <c r="G311" s="291" t="s">
        <v>2078</v>
      </c>
      <c r="H311" s="292"/>
      <c r="I311" s="93" t="str">
        <f>IF(VLOOKUP($A311,'FE - Flux 2 - UBL'!$A311:$R1186,11,FALSE)=0,"",VLOOKUP($A311,'FE - Flux 2 - UBL'!$A311:$R1186,11,FALSE))</f>
        <v/>
      </c>
      <c r="J311" s="93" t="str">
        <f>IF(VLOOKUP($A311,'FE - Flux 2 - UBL'!$A311:$R1186,12,FALSE)=0,"",VLOOKUP($A311,'FE - Flux 2 - UBL'!$A311:$R1186,12,FALSE))</f>
        <v/>
      </c>
      <c r="K311" s="91" t="str">
        <f>IF(VLOOKUP($A311,'FE - Flux 2 - UBL'!$A311:$R1186,13,FALSE)=0,"",VLOOKUP($A311,'FE - Flux 2 - UBL'!$A311:$R1186,13,FALSE))</f>
        <v/>
      </c>
      <c r="L311" s="159" t="str">
        <f>IF(VLOOKUP($A311,'FE - Flux 2 - UBL'!$A311:$R1186,14,FALSE)=0,"",VLOOKUP($A311,'FE - Flux 2 - UBL'!$A311:$R1186,14,FALSE))</f>
        <v/>
      </c>
      <c r="M311" s="95" t="str">
        <f>IF(VLOOKUP($A311,'FE - Flux 2 - UBL'!$A311:$R1186,15,FALSE)=0,"",VLOOKUP($A311,'FE - Flux 2 - UBL'!$A311:$R1186,15,FALSE))</f>
        <v> Group of business terms providing information on the distribution of VAT by type.</v>
      </c>
      <c r="N311" s="95" t="str">
        <f>IF(VLOOKUP($A311,'FE - Flux 2 - UBL'!$A311:$R1186,16,FALSE)=0,"",VLOOKUP($A311,'FE - Flux 2 - UBL'!$A311:$R1186,16,FALSE))</f>
        <v/>
      </c>
      <c r="O311" s="91" t="str">
        <f>IF(VLOOKUP($A311,'FE - Flux 2 - UBL'!$A311:$R1186,17,FALSE)=0,"",VLOOKUP($A311,'FE - Flux 2 - UBL'!$A311:$R1186,17,FALSE))</f>
        <v> G1.56 G6.08</v>
      </c>
      <c r="P311" s="91" t="str">
        <f>IF(VLOOKUP($A311,'FE - Flux 2 - UBL'!$A311:$R1186,18,FALSE)=0,"",VLOOKUP($A311,'FE - Flux 2 - UBL'!$A311:$R1186,18,FALSE))</f>
        <v/>
      </c>
      <c r="Q311" s="91" t="str">
        <f>IF(VLOOKUP($A311,'FE - Flux 2 - UBL'!$A311:$S1186,19,FALSE)=0,"",VLOOKUP($A311,'FE - Flux 2 - UBL'!$A311:$S1186,19,FALSE))</f>
        <v> BR-CO-18</v>
      </c>
      <c r="R311" s="91" t="s">
        <v>2173</v>
      </c>
      <c r="S311" s="95" t="str">
        <f>IF(VLOOKUP($A311,'FE - Flux 2 - CII'!$A311:$R751,17,FALSE)=0,"",VLOOKUP($A311,'FE - Flux 2 - CII'!$A311:$R751,18,FALSE))</f>
        <v/>
      </c>
    </row>
    <row r="312" spans="1:19" ht="56">
      <c r="A312" s="97" t="s">
        <v>1370</v>
      </c>
      <c r="B312" s="238" t="str">
        <f>VLOOKUP(A312,'FE - Flux 2 - UBL'!A312:D992,4,FALSE)</f>
        <v> 1..1</v>
      </c>
      <c r="C312" s="43"/>
      <c r="D312" s="99" t="s">
        <v>1371</v>
      </c>
      <c r="E312" s="99"/>
      <c r="F312" s="133"/>
      <c r="G312" s="291" t="s">
        <v>2079</v>
      </c>
      <c r="H312" s="292"/>
      <c r="I312" s="93" t="str">
        <f>IF(VLOOKUP($A312,'FE - Flux 2 - UBL'!$A312:$R1187,11,FALSE)=0,"",VLOOKUP($A312,'FE - Flux 2 - UBL'!$A312:$R1187,11,FALSE))</f>
        <v> AMOUNT</v>
      </c>
      <c r="J312" s="93">
        <f>IF(VLOOKUP($A312,'FE - Flux 2 - UBL'!$A312:$R1187,12,FALSE)=0,"",VLOOKUP($A312,'FE - Flux 2 - UBL'!$A312:$R1187,12,FALSE))</f>
        <v>19.2</v>
      </c>
      <c r="K312" s="91" t="str">
        <f>IF(VLOOKUP($A312,'FE - Flux 2 - UBL'!$A312:$R1187,13,FALSE)=0,"",VLOOKUP($A312,'FE - Flux 2 - UBL'!$A312:$R1187,13,FALSE))</f>
        <v/>
      </c>
      <c r="L312" s="159" t="str">
        <f>IF(VLOOKUP($A312,'FE - Flux 2 - UBL'!$A312:$R1187,14,FALSE)=0,"",VLOOKUP($A312,'FE - Flux 2 - UBL'!$A312:$R1187,14,FALSE))</f>
        <v> Breakdown of VAT by VAT type rate.</v>
      </c>
      <c r="M312" s="95" t="str">
        <f>IF(VLOOKUP($A312,'FE - Flux 2 - UBL'!$A312:$R1187,15,FALSE)=0,"",VLOOKUP($A312,'FE - Flux 2 - UBL'!$A312:$R1187,15,FALSE))</f>
        <v> Sum of all taxable amounts subject to a specific VAT type code and rate (if the VAT Type Rate is applicable).</v>
      </c>
      <c r="N312" s="95" t="str">
        <f>IF(VLOOKUP($A312,'FE - Flux 2 - UBL'!$A312:$R1187,16,FALSE)=0,"",VLOOKUP($A312,'FE - Flux 2 - UBL'!$A312:$R1187,16,FALSE))</f>
        <v> Sum of the net invoice line amount, less discounts plus any document-level charges or fees that are subject to a specific VAT type code and rate (if the VAT Type Rate is applicable).</v>
      </c>
      <c r="O312" s="91" t="str">
        <f>IF(VLOOKUP($A312,'FE - Flux 2 - UBL'!$A312:$R1187,17,FALSE)=0,"",VLOOKUP($A312,'FE - Flux 2 - UBL'!$A312:$R1187,17,FALSE))</f>
        <v>G1.14 G1.54 G6.08</v>
      </c>
      <c r="P312" s="91" t="str">
        <f>IF(VLOOKUP($A312,'FE - Flux 2 - UBL'!$A312:$R1187,18,FALSE)=0,"",VLOOKUP($A312,'FE - Flux 2 - UBL'!$A312:$R1187,18,FALSE))</f>
        <v/>
      </c>
      <c r="Q312" s="91" t="str">
        <f>IF(VLOOKUP($A312,'FE - Flux 2 - UBL'!$A312:$S1187,19,FALSE)=0,"",VLOOKUP($A312,'FE - Flux 2 - UBL'!$A312:$S1187,19,FALSE))</f>
        <v> BR-45</v>
      </c>
      <c r="R312" s="91" t="s">
        <v>2173</v>
      </c>
      <c r="S312" s="95" t="str">
        <f>IF(VLOOKUP($A312,'FE - Flux 2 - CII'!$A312:$R752,17,FALSE)=0,"",VLOOKUP($A312,'FE - Flux 2 - CII'!$A312:$R752,18,FALSE))</f>
        <v/>
      </c>
    </row>
    <row r="313" spans="1:19" ht="28">
      <c r="A313" s="97" t="s">
        <v>1378</v>
      </c>
      <c r="B313" s="238" t="str">
        <f>VLOOKUP(A313,'FE - Flux 2 - UBL'!A313:D993,4,FALSE)</f>
        <v> 1..1</v>
      </c>
      <c r="C313" s="43"/>
      <c r="D313" s="99" t="s">
        <v>1379</v>
      </c>
      <c r="E313" s="99"/>
      <c r="F313" s="133"/>
      <c r="G313" s="291" t="s">
        <v>2080</v>
      </c>
      <c r="H313" s="292"/>
      <c r="I313" s="93" t="str">
        <f>IF(VLOOKUP($A313,'FE - Flux 2 - UBL'!$A313:$R1188,11,FALSE)=0,"",VLOOKUP($A313,'FE - Flux 2 - UBL'!$A313:$R1188,11,FALSE))</f>
        <v> AMOUNT</v>
      </c>
      <c r="J313" s="93">
        <f>IF(VLOOKUP($A313,'FE - Flux 2 - UBL'!$A313:$R1188,12,FALSE)=0,"",VLOOKUP($A313,'FE - Flux 2 - UBL'!$A313:$R1188,12,FALSE))</f>
        <v>19.2</v>
      </c>
      <c r="K313" s="91" t="str">
        <f>IF(VLOOKUP($A313,'FE - Flux 2 - UBL'!$A313:$R1188,13,FALSE)=0,"",VLOOKUP($A313,'FE - Flux 2 - UBL'!$A313:$R1188,13,FALSE))</f>
        <v/>
      </c>
      <c r="L313" s="159" t="str">
        <f>IF(VLOOKUP($A313,'FE - Flux 2 - UBL'!$A313:$R1188,14,FALSE)=0,"",VLOOKUP($A313,'FE - Flux 2 - UBL'!$A313:$R1188,14,FALSE))</f>
        <v/>
      </c>
      <c r="M313" s="95" t="str">
        <f>IF(VLOOKUP($A313,'FE - Flux 2 - UBL'!$A313:$R1188,15,FALSE)=0,"",VLOOKUP($A313,'FE - Flux 2 - UBL'!$A313:$R1188,15,FALSE))</f>
        <v> Total VAT amount for a given VAT type.</v>
      </c>
      <c r="N313" s="95" t="str">
        <f>IF(VLOOKUP($A313,'FE - Flux 2 - UBL'!$A313:$R1188,16,FALSE)=0,"",VLOOKUP($A313,'FE - Flux 2 - UBL'!$A313:$R1188,16,FALSE))</f>
        <v> Obtained by multiplying the Tax base of the VAT type by the VAT type rate of the corresponding type.</v>
      </c>
      <c r="O313" s="91" t="str">
        <f>IF(VLOOKUP($A313,'FE - Flux 2 - UBL'!$A313:$R1188,17,FALSE)=0,"",VLOOKUP($A313,'FE - Flux 2 - UBL'!$A313:$R1188,17,FALSE))</f>
        <v> G1.14 G6.08</v>
      </c>
      <c r="P313" s="91" t="str">
        <f>IF(VLOOKUP($A313,'FE - Flux 2 - UBL'!$A313:$R1188,18,FALSE)=0,"",VLOOKUP($A313,'FE - Flux 2 - UBL'!$A313:$R1188,18,FALSE))</f>
        <v/>
      </c>
      <c r="Q313" s="91" t="str">
        <f>IF(VLOOKUP($A313,'FE - Flux 2 - UBL'!$A313:$S1188,19,FALSE)=0,"",VLOOKUP($A313,'FE - Flux 2 - UBL'!$A313:$S1188,19,FALSE))</f>
        <v> BR-46 BR-CO-17</v>
      </c>
      <c r="R313" s="91" t="s">
        <v>2173</v>
      </c>
      <c r="S313" s="95" t="str">
        <f>IF(VLOOKUP($A313,'FE - Flux 2 - CII'!$A313:$R753,17,FALSE)=0,"",VLOOKUP($A313,'FE - Flux 2 - CII'!$A313:$R753,18,FALSE))</f>
        <v/>
      </c>
    </row>
    <row r="314" spans="1:19" ht="140">
      <c r="A314" s="97" t="s">
        <v>1384</v>
      </c>
      <c r="B314" s="238" t="str">
        <f>VLOOKUP(A314,'FE - Flux 2 - UBL'!A314:D994,4,FALSE)</f>
        <v> 1..1</v>
      </c>
      <c r="C314" s="43"/>
      <c r="D314" s="99" t="s">
        <v>1385</v>
      </c>
      <c r="E314" s="99"/>
      <c r="F314" s="133"/>
      <c r="G314" s="291" t="s">
        <v>2081</v>
      </c>
      <c r="H314" s="292"/>
      <c r="I314" s="93" t="str">
        <f>IF(VLOOKUP($A314,'FE - Flux 2 - UBL'!$A314:$R1189,11,FALSE)=0,"",VLOOKUP($A314,'FE - Flux 2 - UBL'!$A314:$R1189,11,FALSE))</f>
        <v> CODED</v>
      </c>
      <c r="J314" s="93">
        <f>IF(VLOOKUP($A314,'FE - Flux 2 - UBL'!$A314:$R1189,12,FALSE)=0,"",VLOOKUP($A314,'FE - Flux 2 - UBL'!$A314:$R1189,12,FALSE))</f>
        <v>2</v>
      </c>
      <c r="K314" s="91" t="str">
        <f>IF(VLOOKUP($A314,'FE - Flux 2 - UBL'!$A314:$R1189,13,FALSE)=0,"",VLOOKUP($A314,'FE - Flux 2 - UBL'!$A314:$R1189,13,FALSE))</f>
        <v> UNTDID 5305</v>
      </c>
      <c r="L314" s="159" t="str">
        <f>IF(VLOOKUP($A314,'FE - Flux 2 - UBL'!$A314:$R1189,14,FALSE)=0,"",VLOOKUP($A314,'FE - Flux 2 - UBL'!$A314:$R1189,14,FALSE))</f>
        <v/>
      </c>
      <c r="M314" s="95" t="str">
        <f>IF(VLOOKUP($A314,'FE - Flux 2 - UBL'!$A314:$R1189,15,FALSE)=0,"",VLOOKUP($A314,'FE - Flux 2 - UBL'!$A314:$R1189,15,FALSE))</f>
        <v> Coded identification of a VAT type.</v>
      </c>
      <c r="N314" s="95" t="str">
        <f>IF(VLOOKUP($A314,'FE - Flux 2 - UBL'!$A314:$R1189,16,FALSE)=0,"",VLOOKUP($A314,'FE - Flux 2 - UBL'!$A314:$R1189,16,FALSE))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314" s="91" t="str">
        <f>IF(VLOOKUP($A314,'FE - Flux 2 - UBL'!$A314:$R1189,17,FALSE)=0,"",VLOOKUP($A314,'FE - Flux 2 - UBL'!$A314:$R1189,17,FALSE))</f>
        <v> G2.31 G6.08</v>
      </c>
      <c r="P314" s="91" t="str">
        <f>IF(VLOOKUP($A314,'FE - Flux 2 - UBL'!$A314:$R1189,18,FALSE)=0,"",VLOOKUP($A314,'FE - Flux 2 - UBL'!$A314:$R1189,18,FALSE))</f>
        <v/>
      </c>
      <c r="Q314" s="91" t="str">
        <f>IF(VLOOKUP($A314,'FE - Flux 2 - UBL'!$A314:$S1189,19,FALSE)=0,"",VLOOKUP($A314,'FE - Flux 2 - UBL'!$A314:$S1189,19,FALSE))</f>
        <v> BR-47</v>
      </c>
      <c r="R314" s="91" t="s">
        <v>2173</v>
      </c>
      <c r="S314" s="95" t="str">
        <f>IF(VLOOKUP($A314,'FE - Flux 2 - CII'!$A314:$R754,17,FALSE)=0,"",VLOOKUP($A314,'FE - Flux 2 - CII'!$A314:$R754,18,FALSE))</f>
        <v/>
      </c>
    </row>
    <row r="315" spans="1:19" ht="28">
      <c r="A315" s="97" t="s">
        <v>1390</v>
      </c>
      <c r="B315" s="238" t="str">
        <f>VLOOKUP(A315,'FE - Flux 2 - UBL'!A315:D995,4,FALSE)</f>
        <v> 0..1</v>
      </c>
      <c r="C315" s="43"/>
      <c r="D315" s="99" t="s">
        <v>1391</v>
      </c>
      <c r="E315" s="133"/>
      <c r="F315" s="133"/>
      <c r="G315" s="291" t="s">
        <v>2082</v>
      </c>
      <c r="H315" s="292"/>
      <c r="I315" s="93" t="str">
        <f>IF(VLOOKUP($A315,'FE - Flux 2 - UBL'!$A315:$R1190,11,FALSE)=0,"",VLOOKUP($A315,'FE - Flux 2 - UBL'!$A315:$R1190,11,FALSE))</f>
        <v> PERCENTAGE</v>
      </c>
      <c r="J315" s="93">
        <f>IF(VLOOKUP($A315,'FE - Flux 2 - UBL'!$A315:$R1190,12,FALSE)=0,"",VLOOKUP($A315,'FE - Flux 2 - UBL'!$A315:$R1190,12,FALSE))</f>
        <v>3.2</v>
      </c>
      <c r="K315" s="91" t="str">
        <f>IF(VLOOKUP($A315,'FE - Flux 2 - UBL'!$A315:$R1190,13,FALSE)=0,"",VLOOKUP($A315,'FE - Flux 2 - UBL'!$A315:$R1190,13,FALSE))</f>
        <v/>
      </c>
      <c r="L315" s="159" t="str">
        <f>IF(VLOOKUP($A315,'FE - Flux 2 - UBL'!$A315:$R1190,14,FALSE)=0,"",VLOOKUP($A315,'FE - Flux 2 - UBL'!$A315:$R1190,14,FALSE))</f>
        <v/>
      </c>
      <c r="M315" s="95" t="str">
        <f>IF(VLOOKUP($A315,'FE - Flux 2 - UBL'!$A315:$R1190,15,FALSE)=0,"",VLOOKUP($A315,'FE - Flux 2 - UBL'!$A315:$R1190,15,FALSE))</f>
        <v> VAT rate, expressed as a percentage, applicable to the corresponding VAT type.</v>
      </c>
      <c r="N315" s="95" t="str">
        <f>IF(VLOOKUP($A315,'FE - Flux 2 - UBL'!$A315:$R1190,16,FALSE)=0,"",VLOOKUP($A315,'FE - Flux 2 - UBL'!$A315:$R1190,16,FALSE))</f>
        <v>The VAT Type Code and the VAT Type Rate must be consistent.</v>
      </c>
      <c r="O315" s="91" t="str">
        <f>IF(VLOOKUP($A315,'FE - Flux 2 - UBL'!$A315:$R1190,17,FALSE)=0,"",VLOOKUP($A315,'FE - Flux 2 - UBL'!$A315:$R1190,17,FALSE))</f>
        <v> G1.24 G6.08</v>
      </c>
      <c r="P315" s="91" t="str">
        <f>IF(VLOOKUP($A315,'FE - Flux 2 - UBL'!$A315:$R1190,18,FALSE)=0,"",VLOOKUP($A315,'FE - Flux 2 - UBL'!$A315:$R1190,18,FALSE))</f>
        <v/>
      </c>
      <c r="Q315" s="91" t="str">
        <f>IF(VLOOKUP($A315,'FE - Flux 2 - UBL'!$A315:$S1190,19,FALSE)=0,"",VLOOKUP($A315,'FE - Flux 2 - UBL'!$A315:$S1190,19,FALSE))</f>
        <v> BR-48</v>
      </c>
      <c r="R315" s="91" t="s">
        <v>2173</v>
      </c>
      <c r="S315" s="95" t="str">
        <f>IF(VLOOKUP($A315,'FE - Flux 2 - CII'!$A315:$R755,17,FALSE)=0,"",VLOOKUP($A315,'FE - Flux 2 - CII'!$A315:$R755,18,FALSE))</f>
        <v/>
      </c>
    </row>
    <row r="316" spans="1:19" ht="42">
      <c r="A316" s="97" t="s">
        <v>1397</v>
      </c>
      <c r="B316" s="238" t="str">
        <f>VLOOKUP(A316,'FE - Flux 2 - UBL'!A316:D996,4,FALSE)</f>
        <v> 0..1</v>
      </c>
      <c r="C316" s="43"/>
      <c r="D316" s="99" t="s">
        <v>1398</v>
      </c>
      <c r="E316" s="99"/>
      <c r="F316" s="133"/>
      <c r="G316" s="291" t="s">
        <v>2083</v>
      </c>
      <c r="H316" s="292"/>
      <c r="I316" s="93" t="str">
        <f>IF(VLOOKUP($A316,'FE - Flux 2 - UBL'!$A316:$R1191,11,FALSE)=0,"",VLOOKUP($A316,'FE - Flux 2 - UBL'!$A316:$R1191,11,FALSE))</f>
        <v> TEXT</v>
      </c>
      <c r="J316" s="93">
        <f>IF(VLOOKUP($A316,'FE - Flux 2 - UBL'!$A316:$R1191,12,FALSE)=0,"",VLOOKUP($A316,'FE - Flux 2 - UBL'!$A316:$R1191,12,FALSE))</f>
        <v>1024</v>
      </c>
      <c r="K316" s="91" t="str">
        <f>IF(VLOOKUP($A316,'FE - Flux 2 - UBL'!$A316:$R1191,13,FALSE)=0,"",VLOOKUP($A316,'FE - Flux 2 - UBL'!$A316:$R1191,13,FALSE))</f>
        <v/>
      </c>
      <c r="L316" s="159" t="str">
        <f>IF(VLOOKUP($A316,'FE - Flux 2 - UBL'!$A316:$R1191,14,FALSE)=0,"",VLOOKUP($A316,'FE - Flux 2 - UBL'!$A316:$R1191,14,FALSE))</f>
        <v/>
      </c>
      <c r="M316" s="95" t="str">
        <f>IF(VLOOKUP($A316,'FE - Flux 2 - UBL'!$A316:$R1191,15,FALSE)=0,"",VLOOKUP($A316,'FE - Flux 2 - UBL'!$A316:$R1191,15,FALSE))</f>
        <v> Statement explaining why an amount is exempt from VAT.</v>
      </c>
      <c r="N316" s="95" t="str">
        <f>IF(VLOOKUP($A316,'FE - Flux 2 - UBL'!$A316:$R1191,16,FALSE)=0,"",VLOOKUP($A316,'FE - Flux 2 - UBL'!$A316:$R1191,16,FALSE))</f>
        <v> Articles 226 items 11 to 15 Directive 2006/112/EN</v>
      </c>
      <c r="O316" s="91" t="str">
        <f>IF(VLOOKUP($A316,'FE - Flux 2 - UBL'!$A316:$R1191,17,FALSE)=0,"",VLOOKUP($A316,'FE - Flux 2 - UBL'!$A316:$R1191,17,FALSE))</f>
        <v> G1.40 G1.56 G6.11</v>
      </c>
      <c r="P316" s="91" t="str">
        <f>IF(VLOOKUP($A316,'FE - Flux 2 - UBL'!$A316:$R1191,18,FALSE)=0,"",VLOOKUP($A316,'FE - Flux 2 - UBL'!$A316:$R1191,18,FALSE))</f>
        <v/>
      </c>
      <c r="Q316" s="91" t="str">
        <f>IF(VLOOKUP($A316,'FE - Flux 2 - UBL'!$A316:$S1191,19,FALSE)=0,"",VLOOKUP($A316,'FE - Flux 2 - UBL'!$A316:$S1191,19,FALSE))</f>
        <v/>
      </c>
      <c r="R316" s="91" t="s">
        <v>2173</v>
      </c>
      <c r="S316" s="95" t="str">
        <f>IF(VLOOKUP($A316,'FE - Flux 2 - CII'!$A316:$R756,17,FALSE)=0,"",VLOOKUP($A316,'FE - Flux 2 - CII'!$A316:$R756,18,FALSE))</f>
        <v/>
      </c>
    </row>
    <row r="317" spans="1:19" ht="42">
      <c r="A317" s="97" t="s">
        <v>1403</v>
      </c>
      <c r="B317" s="238" t="str">
        <f>VLOOKUP(A317,'FE - Flux 2 - UBL'!A317:D997,4,FALSE)</f>
        <v> 0..1</v>
      </c>
      <c r="C317" s="43"/>
      <c r="D317" s="99" t="s">
        <v>1404</v>
      </c>
      <c r="E317" s="99"/>
      <c r="F317" s="133"/>
      <c r="G317" s="291" t="s">
        <v>2084</v>
      </c>
      <c r="H317" s="292"/>
      <c r="I317" s="93" t="str">
        <f>IF(VLOOKUP($A317,'FE - Flux 2 - UBL'!$A317:$R1192,11,FALSE)=0,"",VLOOKUP($A317,'FE - Flux 2 - UBL'!$A317:$R1192,11,FALSE))</f>
        <v> CODED</v>
      </c>
      <c r="J317" s="93">
        <f>IF(VLOOKUP($A317,'FE - Flux 2 - UBL'!$A317:$R1192,12,FALSE)=0,"",VLOOKUP($A317,'FE - Flux 2 - UBL'!$A317:$R1192,12,FALSE))</f>
        <v>30</v>
      </c>
      <c r="K317" s="91" t="str">
        <f>IF(VLOOKUP($A317,'FE - Flux 2 - UBL'!$A317:$R1192,13,FALSE)=0,"",VLOOKUP($A317,'FE - Flux 2 - UBL'!$A317:$R1192,13,FALSE))</f>
        <v> EN16931 Codelists</v>
      </c>
      <c r="L317" s="159" t="str">
        <f>IF(VLOOKUP($A317,'FE - Flux 2 - UBL'!$A317:$R1192,14,FALSE)=0,"",VLOOKUP($A317,'FE - Flux 2 - UBL'!$A317:$R1192,14,FALSE))</f>
        <v/>
      </c>
      <c r="M317" s="95" t="str">
        <f>IF(VLOOKUP($A317,'FE - Flux 2 - UBL'!$A317:$R1192,15,FALSE)=0,"",VLOOKUP($A317,'FE - Flux 2 - UBL'!$A317:$R1192,15,FALSE))</f>
        <v> Code explaining why an amount is exempt from VAT.</v>
      </c>
      <c r="N317" s="95" t="str">
        <f>IF(VLOOKUP($A317,'FE - Flux 2 - UBL'!$A317:$R1192,16,FALSE)=0,"",VLOOKUP($A317,'FE - Flux 2 - UBL'!$A317:$R1192,16,FALSE))</f>
        <v> List of codes issued and maintained by the CEF</v>
      </c>
      <c r="O317" s="91" t="str">
        <f>IF(VLOOKUP($A317,'FE - Flux 2 - UBL'!$A317:$R1192,17,FALSE)=0,"",VLOOKUP($A317,'FE - Flux 2 - UBL'!$A317:$R1192,17,FALSE))</f>
        <v> G1.40 G6.21 G6.11</v>
      </c>
      <c r="P317" s="91" t="str">
        <f>IF(VLOOKUP($A317,'FE - Flux 2 - UBL'!$A317:$R1192,18,FALSE)=0,"",VLOOKUP($A317,'FE - Flux 2 - UBL'!$A317:$R1192,18,FALSE))</f>
        <v/>
      </c>
      <c r="Q317" s="91" t="str">
        <f>IF(VLOOKUP($A317,'FE - Flux 2 - UBL'!$A317:$S1192,19,FALSE)=0,"",VLOOKUP($A317,'FE - Flux 2 - UBL'!$A317:$S1192,19,FALSE))</f>
        <v/>
      </c>
      <c r="R317" s="91" t="s">
        <v>2173</v>
      </c>
      <c r="S317" s="95" t="str">
        <f>IF(VLOOKUP($A317,'FE - Flux 2 - CII'!$A317:$R757,17,FALSE)=0,"",VLOOKUP($A317,'FE - Flux 2 - CII'!$A317:$R757,18,FALSE))</f>
        <v/>
      </c>
    </row>
    <row r="318" spans="1:19" ht="112">
      <c r="A318" s="89" t="s">
        <v>1409</v>
      </c>
      <c r="B318" s="238" t="str">
        <f>VLOOKUP(A318,'FE - Flux 2 - UBL'!A318:D998,4,FALSE)</f>
        <v> 0..n</v>
      </c>
      <c r="C318" s="237" t="s">
        <v>1410</v>
      </c>
      <c r="D318" s="209"/>
      <c r="E318" s="209"/>
      <c r="F318" s="209"/>
      <c r="G318" s="291" t="s">
        <v>2085</v>
      </c>
      <c r="H318" s="292"/>
      <c r="I318" s="93" t="str">
        <f>IF(VLOOKUP($A318,'FE - Flux 2 - UBL'!$A318:$R1193,11,FALSE)=0,"",VLOOKUP($A318,'FE - Flux 2 - UBL'!$A318:$R1193,11,FALSE))</f>
        <v/>
      </c>
      <c r="J318" s="93" t="str">
        <f>IF(VLOOKUP($A318,'FE - Flux 2 - UBL'!$A318:$R1193,12,FALSE)=0,"",VLOOKUP($A318,'FE - Flux 2 - UBL'!$A318:$R1193,12,FALSE))</f>
        <v/>
      </c>
      <c r="K318" s="91" t="str">
        <f>IF(VLOOKUP($A318,'FE - Flux 2 - UBL'!$A318:$R1193,13,FALSE)=0,"",VLOOKUP($A318,'FE - Flux 2 - UBL'!$A318:$R1193,13,FALSE))</f>
        <v/>
      </c>
      <c r="L318" s="159" t="str">
        <f>IF(VLOOKUP($A318,'FE - Flux 2 - UBL'!$A318:$R1193,14,FALSE)=0,"",VLOOKUP($A318,'FE - Flux 2 - UBL'!$A318:$R1193,14,FALSE))</f>
        <v/>
      </c>
      <c r="M318" s="95" t="str">
        <f>IF(VLOOKUP($A318,'FE - Flux 2 - UBL'!$A318:$R1193,15,FALSE)=0,"",VLOOKUP($A318,'FE - Flux 2 - UBL'!$A318:$R1193,15,FALSE))</f>
        <v> Group of business terms providing information on additional supporting documents supporting the requests made in the Invoice.</v>
      </c>
      <c r="N318" s="95" t="str">
        <f>IF(VLOOKUP($A318,'FE - Flux 2 - UBL'!$A318:$R1193,16,FALSE)=0,"",VLOOKUP($A318,'FE - Flux 2 - UBL'!$A318:$R1193,16,FALSE))</f>
        <v>Additional supporting documents may be used to reference a document number intended to be known to the Recipient, an external document (referenced by a URL) or an embedded document (such as a periodic statement in PDF format). The use of a link to an external document is necessary, for example, in the case of large attachments and/or when sensitive information, for example, services related to the person, must be separated from the Invoice itself.</v>
      </c>
      <c r="O318" s="91" t="str">
        <f>IF(VLOOKUP($A318,'FE - Flux 2 - UBL'!$A318:$R1193,17,FALSE)=0,"",VLOOKUP($A318,'FE - Flux 2 - UBL'!$A318:$R1193,17,FALSE))</f>
        <v/>
      </c>
      <c r="P318" s="91" t="str">
        <f>IF(VLOOKUP($A318,'FE - Flux 2 - UBL'!$A318:$R1193,18,FALSE)=0,"",VLOOKUP($A318,'FE - Flux 2 - UBL'!$A318:$R1193,18,FALSE))</f>
        <v/>
      </c>
      <c r="Q318" s="91" t="str">
        <f>IF(VLOOKUP($A318,'FE - Flux 2 - UBL'!$A318:$S1193,19,FALSE)=0,"",VLOOKUP($A318,'FE - Flux 2 - UBL'!$A318:$S1193,19,FALSE))</f>
        <v/>
      </c>
      <c r="R318" s="91" t="s">
        <v>2172</v>
      </c>
      <c r="S318" s="95" t="str">
        <f>IF(VLOOKUP($A318,'FE - Flux 2 - CII'!$A318:$R758,17,FALSE)=0,"",VLOOKUP($A318,'FE - Flux 2 - CII'!$A318:$R758,18,FALSE))</f>
        <v/>
      </c>
    </row>
    <row r="319" spans="1:19">
      <c r="A319" s="97" t="s">
        <v>1414</v>
      </c>
      <c r="B319" s="238" t="str">
        <f>VLOOKUP(A319,'FE - Flux 2 - UBL'!A319:D999,4,FALSE)</f>
        <v> 1..1</v>
      </c>
      <c r="C319" s="43"/>
      <c r="D319" s="99" t="s">
        <v>1415</v>
      </c>
      <c r="E319" s="99"/>
      <c r="F319" s="133"/>
      <c r="G319" s="291" t="s">
        <v>1792</v>
      </c>
      <c r="H319" s="292"/>
      <c r="I319" s="93" t="str">
        <f>IF(VLOOKUP($A319,'FE - Flux 2 - UBL'!$A319:$R1194,11,FALSE)=0,"",VLOOKUP($A319,'FE - Flux 2 - UBL'!$A319:$R1194,11,FALSE))</f>
        <v> DOCUMENT REFERENCE</v>
      </c>
      <c r="J319" s="93">
        <f>IF(VLOOKUP($A319,'FE - Flux 2 - UBL'!$A319:$R1194,12,FALSE)=0,"",VLOOKUP($A319,'FE - Flux 2 - UBL'!$A319:$R1194,12,FALSE))</f>
        <v>150</v>
      </c>
      <c r="K319" s="91" t="str">
        <f>IF(VLOOKUP($A319,'FE - Flux 2 - UBL'!$A319:$R1194,13,FALSE)=0,"",VLOOKUP($A319,'FE - Flux 2 - UBL'!$A319:$R1194,13,FALSE))</f>
        <v/>
      </c>
      <c r="L319" s="159" t="str">
        <f>IF(VLOOKUP($A319,'FE - Flux 2 - UBL'!$A319:$R1194,14,FALSE)=0,"",VLOOKUP($A319,'FE - Flux 2 - UBL'!$A319:$R1194,14,FALSE))</f>
        <v/>
      </c>
      <c r="M319" s="95" t="str">
        <f>IF(VLOOKUP($A319,'FE - Flux 2 - UBL'!$A319:$R1194,15,FALSE)=0,"",VLOOKUP($A319,'FE - Flux 2 - UBL'!$A319:$R1194,15,FALSE))</f>
        <v> Identifier of the supporting document.</v>
      </c>
      <c r="N319" s="95" t="str">
        <f>IF(VLOOKUP($A319,'FE - Flux 2 - UBL'!$A319:$R1194,16,FALSE)=0,"",VLOOKUP($A319,'FE - Flux 2 - UBL'!$A319:$R1194,16,FALSE))</f>
        <v/>
      </c>
      <c r="O319" s="91" t="str">
        <f>IF(VLOOKUP($A319,'FE - Flux 2 - UBL'!$A319:$R1194,17,FALSE)=0,"",VLOOKUP($A319,'FE - Flux 2 - UBL'!$A319:$R1194,17,FALSE))</f>
        <v/>
      </c>
      <c r="P319" s="91" t="str">
        <f>IF(VLOOKUP($A319,'FE - Flux 2 - UBL'!$A319:$R1194,18,FALSE)=0,"",VLOOKUP($A319,'FE - Flux 2 - UBL'!$A319:$R1194,18,FALSE))</f>
        <v/>
      </c>
      <c r="Q319" s="91" t="str">
        <f>IF(VLOOKUP($A319,'FE - Flux 2 - UBL'!$A319:$S1194,19,FALSE)=0,"",VLOOKUP($A319,'FE - Flux 2 - UBL'!$A319:$S1194,19,FALSE))</f>
        <v> BR-52</v>
      </c>
      <c r="R319" s="91" t="s">
        <v>2172</v>
      </c>
      <c r="S319" s="95" t="str">
        <f>IF(VLOOKUP($A319,'FE - Flux 2 - CII'!$A319:$R759,17,FALSE)=0,"",VLOOKUP($A319,'FE - Flux 2 - CII'!$A319:$R759,18,FALSE))</f>
        <v/>
      </c>
    </row>
    <row r="320" spans="1:19" ht="30" customHeight="1">
      <c r="A320" s="97" t="s">
        <v>1419</v>
      </c>
      <c r="B320" s="238" t="str">
        <f>VLOOKUP(A320,'FE - Flux 2 - UBL'!A320:D1000,4,FALSE)</f>
        <v> 0..1</v>
      </c>
      <c r="C320" s="43"/>
      <c r="D320" s="99" t="s">
        <v>1420</v>
      </c>
      <c r="E320" s="99"/>
      <c r="F320" s="133"/>
      <c r="G320" s="291" t="s">
        <v>2086</v>
      </c>
      <c r="H320" s="292"/>
      <c r="I320" s="93" t="str">
        <f>IF(VLOOKUP($A320,'FE - Flux 2 - UBL'!$A320:$R1195,11,FALSE)=0,"",VLOOKUP($A320,'FE - Flux 2 - UBL'!$A320:$R1195,11,FALSE))</f>
        <v> TEXT</v>
      </c>
      <c r="J320" s="93">
        <f>IF(VLOOKUP($A320,'FE - Flux 2 - UBL'!$A320:$R1195,12,FALSE)=0,"",VLOOKUP($A320,'FE - Flux 2 - UBL'!$A320:$R1195,12,FALSE))</f>
        <v>100</v>
      </c>
      <c r="K320" s="91" t="str">
        <f>IF(VLOOKUP($A320,'FE - Flux 2 - UBL'!$A320:$R1195,13,FALSE)=0,"",VLOOKUP($A320,'FE - Flux 2 - UBL'!$A320:$R1195,13,FALSE))</f>
        <v/>
      </c>
      <c r="L320" s="159" t="str">
        <f>IF(VLOOKUP($A320,'FE - Flux 2 - UBL'!$A320:$R1195,14,FALSE)=0,"",VLOOKUP($A320,'FE - Flux 2 - UBL'!$A320:$R1195,14,FALSE))</f>
        <v/>
      </c>
      <c r="M320" s="95" t="str">
        <f>IF(VLOOKUP($A320,'FE - Flux 2 - UBL'!$A320:$R1195,15,FALSE)=0,"",VLOOKUP($A320,'FE - Flux 2 - UBL'!$A320:$R1195,15,FALSE))</f>
        <v> Description of the supporting document.</v>
      </c>
      <c r="N320" s="95" t="str">
        <f>IF(VLOOKUP($A320,'FE - Flux 2 - UBL'!$A320:$R1195,16,FALSE)=0,"",VLOOKUP($A320,'FE - Flux 2 - UBL'!$A320:$R1195,16,FALSE))</f>
        <v> Example: timesheet, usage report, etc.</v>
      </c>
      <c r="O320" s="91" t="str">
        <f>IF(VLOOKUP($A320,'FE - Flux 2 - UBL'!$A320:$R1195,17,FALSE)=0,"",VLOOKUP($A320,'FE - Flux 2 - UBL'!$A320:$R1195,17,FALSE))</f>
        <v> G4.14</v>
      </c>
      <c r="P320" s="91" t="str">
        <f>IF(VLOOKUP($A320,'FE - Flux 2 - UBL'!$A320:$R1195,18,FALSE)=0,"",VLOOKUP($A320,'FE - Flux 2 - UBL'!$A320:$R1195,18,FALSE))</f>
        <v/>
      </c>
      <c r="Q320" s="91" t="str">
        <f>IF(VLOOKUP($A320,'FE - Flux 2 - UBL'!$A320:$S1195,19,FALSE)=0,"",VLOOKUP($A320,'FE - Flux 2 - UBL'!$A320:$S1195,19,FALSE))</f>
        <v/>
      </c>
      <c r="R320" s="91" t="s">
        <v>2172</v>
      </c>
      <c r="S320" s="95" t="str">
        <f>IF(VLOOKUP($A320,'FE - Flux 2 - CII'!$A320:$R760,17,FALSE)=0,"",VLOOKUP($A320,'FE - Flux 2 - CII'!$A320:$R760,18,FALSE))</f>
        <v/>
      </c>
    </row>
    <row r="321" spans="1:19" ht="56">
      <c r="A321" s="97" t="s">
        <v>1425</v>
      </c>
      <c r="B321" s="238" t="str">
        <f>VLOOKUP(A321,'FE - Flux 2 - UBL'!A321:D1001,4,FALSE)</f>
        <v> 0..1</v>
      </c>
      <c r="C321" s="43"/>
      <c r="D321" s="137" t="s">
        <v>1426</v>
      </c>
      <c r="E321" s="133"/>
      <c r="F321" s="133"/>
      <c r="G321" s="291" t="s">
        <v>2087</v>
      </c>
      <c r="H321" s="292"/>
      <c r="I321" s="93" t="str">
        <f>IF(VLOOKUP($A321,'FE - Flux 2 - UBL'!$A321:$R1196,11,FALSE)=0,"",VLOOKUP($A321,'FE - Flux 2 - UBL'!$A321:$R1196,11,FALSE))</f>
        <v> TEXT</v>
      </c>
      <c r="J321" s="93">
        <f>IF(VLOOKUP($A321,'FE - Flux 2 - UBL'!$A321:$R1196,12,FALSE)=0,"",VLOOKUP($A321,'FE - Flux 2 - UBL'!$A321:$R1196,12,FALSE))</f>
        <v>100</v>
      </c>
      <c r="K321" s="91" t="str">
        <f>IF(VLOOKUP($A321,'FE - Flux 2 - UBL'!$A321:$R1196,13,FALSE)=0,"",VLOOKUP($A321,'FE - Flux 2 - UBL'!$A321:$R1196,13,FALSE))</f>
        <v/>
      </c>
      <c r="L321" s="159" t="str">
        <f>IF(VLOOKUP($A321,'FE - Flux 2 - UBL'!$A321:$R1196,14,FALSE)=0,"",VLOOKUP($A321,'FE - Flux 2 - UBL'!$A321:$R1196,14,FALSE))</f>
        <v/>
      </c>
      <c r="M321" s="95" t="str">
        <f>IF(VLOOKUP($A321,'FE - Flux 2 - UBL'!$A321:$R1196,15,FALSE)=0,"",VLOOKUP($A321,'FE - Flux 2 - UBL'!$A321:$R1196,15,FALSE))</f>
        <v> Uniform Resource Locator (URL) address that identifies the location of the external document.</v>
      </c>
      <c r="N321" s="95" t="str">
        <f>IF(VLOOKUP($A321,'FE - Flux 2 - UBL'!$A321:$R1196,16,FALSE)=0,"",VLOOKUP($A321,'FE - Flux 2 - UBL'!$A321:$R1196,16,FALSE))</f>
        <v>Way to locate the resource by describing its primary access mechanism, for example http:// or ftp://. The External Document Location should be used if the Buyer requires additional information supporting the invoice.</v>
      </c>
      <c r="O321" s="91" t="str">
        <f>IF(VLOOKUP($A321,'FE - Flux 2 - UBL'!$A321:$R1196,17,FALSE)=0,"",VLOOKUP($A321,'FE - Flux 2 - UBL'!$A321:$R1196,17,FALSE))</f>
        <v/>
      </c>
      <c r="P321" s="91" t="str">
        <f>IF(VLOOKUP($A321,'FE - Flux 2 - UBL'!$A321:$R1196,18,FALSE)=0,"",VLOOKUP($A321,'FE - Flux 2 - UBL'!$A321:$R1196,18,FALSE))</f>
        <v/>
      </c>
      <c r="Q321" s="91" t="str">
        <f>IF(VLOOKUP($A321,'FE - Flux 2 - UBL'!$A321:$S1196,19,FALSE)=0,"",VLOOKUP($A321,'FE - Flux 2 - UBL'!$A321:$S1196,19,FALSE))</f>
        <v/>
      </c>
      <c r="R321" s="91" t="s">
        <v>2172</v>
      </c>
      <c r="S321" s="95" t="str">
        <f>IF(VLOOKUP($A321,'FE - Flux 2 - CII'!$A321:$R761,17,FALSE)=0,"",VLOOKUP($A321,'FE - Flux 2 - CII'!$A321:$R761,18,FALSE))</f>
        <v/>
      </c>
    </row>
    <row r="322" spans="1:19" ht="56">
      <c r="A322" s="97" t="s">
        <v>1430</v>
      </c>
      <c r="B322" s="238" t="str">
        <f>VLOOKUP(A322,'FE - Flux 2 - UBL'!A322:D1002,4,FALSE)</f>
        <v> 0..1</v>
      </c>
      <c r="C322" s="44"/>
      <c r="D322" s="51" t="s">
        <v>1431</v>
      </c>
      <c r="E322" s="133"/>
      <c r="F322" s="134"/>
      <c r="G322" s="291" t="s">
        <v>2088</v>
      </c>
      <c r="H322" s="292"/>
      <c r="I322" s="93" t="str">
        <f>IF(VLOOKUP($A322,'FE - Flux 2 - UBL'!$A322:$R1197,11,FALSE)=0,"",VLOOKUP($A322,'FE - Flux 2 - UBL'!$A322:$R1197,11,FALSE))</f>
        <v> BIN OBJECT</v>
      </c>
      <c r="J322" s="93" t="str">
        <f>IF(VLOOKUP($A322,'FE - Flux 2 - UBL'!$A322:$R1197,12,FALSE)=0,"",VLOOKUP($A322,'FE - Flux 2 - UBL'!$A322:$R1197,12,FALSE))</f>
        <v/>
      </c>
      <c r="K322" s="91" t="str">
        <f>IF(VLOOKUP($A322,'FE - Flux 2 - UBL'!$A322:$R1197,13,FALSE)=0,"",VLOOKUP($A322,'FE - Flux 2 - UBL'!$A322:$R1197,13,FALSE))</f>
        <v/>
      </c>
      <c r="L322" s="159" t="str">
        <f>IF(VLOOKUP($A322,'FE - Flux 2 - UBL'!$A322:$R1197,14,FALSE)=0,"",VLOOKUP($A322,'FE - Flux 2 - UBL'!$A322:$R1197,14,FALSE))</f>
        <v/>
      </c>
      <c r="M322" s="95" t="str">
        <f>IF(VLOOKUP($A322,'FE - Flux 2 - UBL'!$A322:$R1197,15,FALSE)=0,"",VLOOKUP($A322,'FE - Flux 2 - UBL'!$A322:$R1197,15,FALSE))</f>
        <v> Ancillary document embedded as a binary object.</v>
      </c>
      <c r="N322" s="95" t="str">
        <f>IF(VLOOKUP($A322,'FE - Flux 2 - UBL'!$A322:$R1197,16,FALSE)=0,"",VLOOKUP($A322,'FE - Flux 2 - UBL'!$A322:$R1197,16,FALSE))</f>
        <v> Attachment is used when documentation needs to be stored with the Invoice for future reference or audit purposes.</v>
      </c>
      <c r="O322" s="91" t="str">
        <f>IF(VLOOKUP($A322,'FE - Flux 2 - UBL'!$A322:$R1197,17,FALSE)=0,"",VLOOKUP($A322,'FE - Flux 2 - UBL'!$A322:$R1197,17,FALSE))</f>
        <v> G4.04 G4.07 G4.08 G4.15</v>
      </c>
      <c r="P322" s="91" t="str">
        <f>IF(VLOOKUP($A322,'FE - Flux 2 - UBL'!$A322:$R1197,18,FALSE)=0,"",VLOOKUP($A322,'FE - Flux 2 - UBL'!$A322:$R1197,18,FALSE))</f>
        <v/>
      </c>
      <c r="Q322" s="91" t="str">
        <f>IF(VLOOKUP($A322,'FE - Flux 2 - UBL'!$A322:$S1197,19,FALSE)=0,"",VLOOKUP($A322,'FE - Flux 2 - UBL'!$A322:$S1197,19,FALSE))</f>
        <v/>
      </c>
      <c r="R322" s="91" t="s">
        <v>2172</v>
      </c>
      <c r="S322" s="95" t="str">
        <f>IF(VLOOKUP($A322,'FE - Flux 2 - CII'!$A322:$R762,17,FALSE)=0,"",VLOOKUP($A322,'FE - Flux 2 - CII'!$A322:$R762,18,FALSE))</f>
        <v/>
      </c>
    </row>
    <row r="323" spans="1:19" ht="126">
      <c r="A323" s="97" t="s">
        <v>1437</v>
      </c>
      <c r="B323" s="238" t="str">
        <f>VLOOKUP(A323,'FE - Flux 2 - UBL'!A323:D1003,4,FALSE)</f>
        <v> 1..1</v>
      </c>
      <c r="C323" s="43"/>
      <c r="D323" s="75"/>
      <c r="E323" s="295" t="s">
        <v>1438</v>
      </c>
      <c r="F323" s="296"/>
      <c r="G323" s="291" t="s">
        <v>2089</v>
      </c>
      <c r="H323" s="292"/>
      <c r="I323" s="93" t="str">
        <f>IF(VLOOKUP($A323,'FE - Flux 2 - UBL'!$A323:$R1198,11,FALSE)=0,"",VLOOKUP($A323,'FE - Flux 2 - UBL'!$A323:$R1198,11,FALSE))</f>
        <v> CODED</v>
      </c>
      <c r="J323" s="93">
        <f>IF(VLOOKUP($A323,'FE - Flux 2 - UBL'!$A323:$R1198,12,FALSE)=0,"",VLOOKUP($A323,'FE - Flux 2 - UBL'!$A323:$R1198,12,FALSE))</f>
        <v>100</v>
      </c>
      <c r="K323" s="91" t="str">
        <f>IF(VLOOKUP($A323,'FE - Flux 2 - UBL'!$A323:$R1198,13,FALSE)=0,"",VLOOKUP($A323,'FE - Flux 2 - UBL'!$A323:$R1198,13,FALSE))</f>
        <v/>
      </c>
      <c r="L323" s="159" t="str">
        <f>IF(VLOOKUP($A323,'FE - Flux 2 - UBL'!$A323:$R1198,14,FALSE)=0,"",VLOOKUP($A323,'FE - Flux 2 - UBL'!$A323:$R1198,14,FALSE))</f>
        <v/>
      </c>
      <c r="M323" s="95" t="str">
        <f>IF(VLOOKUP($A323,'FE - Flux 2 - UBL'!$A323:$R1198,15,FALSE)=0,"",VLOOKUP($A323,'FE - Flux 2 - UBL'!$A323:$R1198,15,FALSE))</f>
        <v> Mime code of the attached document</v>
      </c>
      <c r="N323" s="95" t="str">
        <f>IF(VLOOKUP($A323,'FE - Flux 2 - UBL'!$A323:$R1198,16,FALSE)=0,"",VLOOKUP($A323,'FE - Flux 2 - UBL'!$A323:$R1198,16,FALSE))</f>
        <v> Authorized Mime codes: - application/pdf - image/png - image/jpeg - text/csv - application/vnd.openxmlformats - officedocument.spreadsheetml.sheet - application/vnd.oasis.opendocument. Spreadsheet - XML</v>
      </c>
      <c r="O323" s="91" t="str">
        <f>IF(VLOOKUP($A323,'FE - Flux 2 - UBL'!$A323:$R1198,17,FALSE)=0,"",VLOOKUP($A323,'FE - Flux 2 - UBL'!$A323:$R1198,17,FALSE))</f>
        <v> G4.17</v>
      </c>
      <c r="P323" s="91" t="str">
        <f>IF(VLOOKUP($A323,'FE - Flux 2 - UBL'!$A323:$R1198,18,FALSE)=0,"",VLOOKUP($A323,'FE - Flux 2 - UBL'!$A323:$R1198,18,FALSE))</f>
        <v/>
      </c>
      <c r="Q323" s="91" t="str">
        <f>IF(VLOOKUP($A323,'FE - Flux 2 - UBL'!$A323:$S1198,19,FALSE)=0,"",VLOOKUP($A323,'FE - Flux 2 - UBL'!$A323:$S1198,19,FALSE))</f>
        <v/>
      </c>
      <c r="R323" s="91" t="s">
        <v>2172</v>
      </c>
      <c r="S323" s="95" t="str">
        <f>IF(VLOOKUP($A323,'FE - Flux 2 - CII'!$A323:$R763,17,FALSE)=0,"",VLOOKUP($A323,'FE - Flux 2 - CII'!$A323:$R763,18,FALSE))</f>
        <v/>
      </c>
    </row>
    <row r="324" spans="1:19" ht="33" customHeight="1">
      <c r="A324" s="97" t="s">
        <v>1443</v>
      </c>
      <c r="B324" s="238" t="str">
        <f>VLOOKUP(A324,'FE - Flux 2 - UBL'!A324:D1004,4,FALSE)</f>
        <v> 1..1</v>
      </c>
      <c r="C324" s="43"/>
      <c r="D324" s="75"/>
      <c r="E324" s="295" t="s">
        <v>1444</v>
      </c>
      <c r="F324" s="296"/>
      <c r="G324" s="291" t="s">
        <v>2090</v>
      </c>
      <c r="H324" s="292"/>
      <c r="I324" s="93" t="str">
        <f>IF(VLOOKUP($A324,'FE - Flux 2 - UBL'!$A324:$R1199,11,FALSE)=0,"",VLOOKUP($A324,'FE - Flux 2 - UBL'!$A324:$R1199,11,FALSE))</f>
        <v> TEXT</v>
      </c>
      <c r="J324" s="93">
        <f>IF(VLOOKUP($A324,'FE - Flux 2 - UBL'!$A324:$R1199,12,FALSE)=0,"",VLOOKUP($A324,'FE - Flux 2 - UBL'!$A324:$R1199,12,FALSE))</f>
        <v>50</v>
      </c>
      <c r="K324" s="91" t="str">
        <f>IF(VLOOKUP($A324,'FE - Flux 2 - UBL'!$A324:$R1199,13,FALSE)=0,"",VLOOKUP($A324,'FE - Flux 2 - UBL'!$A324:$R1199,13,FALSE))</f>
        <v/>
      </c>
      <c r="L324" s="159" t="str">
        <f>IF(VLOOKUP($A324,'FE - Flux 2 - UBL'!$A324:$R1199,14,FALSE)=0,"",VLOOKUP($A324,'FE - Flux 2 - UBL'!$A324:$R1199,14,FALSE))</f>
        <v/>
      </c>
      <c r="M324" s="95" t="str">
        <f>IF(VLOOKUP($A324,'FE - Flux 2 - UBL'!$A324:$R1199,15,FALSE)=0,"",VLOOKUP($A324,'FE - Flux 2 - UBL'!$A324:$R1199,15,FALSE))</f>
        <v/>
      </c>
      <c r="N324" s="95" t="str">
        <f>IF(VLOOKUP($A324,'FE - Flux 2 - UBL'!$A324:$R1199,16,FALSE)=0,"",VLOOKUP($A324,'FE - Flux 2 - UBL'!$A324:$R1199,16,FALSE))</f>
        <v/>
      </c>
      <c r="O324" s="91" t="str">
        <f>IF(VLOOKUP($A324,'FE - Flux 2 - UBL'!$A324:$R1199,17,FALSE)=0,"",VLOOKUP($A324,'FE - Flux 2 - UBL'!$A324:$R1199,17,FALSE))</f>
        <v> G4.16 G4.09</v>
      </c>
      <c r="P324" s="91" t="str">
        <f>IF(VLOOKUP($A324,'FE - Flux 2 - UBL'!$A324:$R1199,18,FALSE)=0,"",VLOOKUP($A324,'FE - Flux 2 - UBL'!$A324:$R1199,18,FALSE))</f>
        <v/>
      </c>
      <c r="Q324" s="91" t="str">
        <f>IF(VLOOKUP($A324,'FE - Flux 2 - UBL'!$A324:$S1199,19,FALSE)=0,"",VLOOKUP($A324,'FE - Flux 2 - UBL'!$A324:$S1199,19,FALSE))</f>
        <v/>
      </c>
      <c r="R324" s="91" t="s">
        <v>2172</v>
      </c>
      <c r="S324" s="95" t="str">
        <f>IF(VLOOKUP($A324,'FE - Flux 2 - CII'!$A324:$R764,17,FALSE)=0,"",VLOOKUP($A324,'FE - Flux 2 - CII'!$A324:$R764,18,FALSE))</f>
        <v/>
      </c>
    </row>
    <row r="325" spans="1:19" ht="28">
      <c r="A325" s="89" t="s">
        <v>1447</v>
      </c>
      <c r="B325" s="238" t="str">
        <f>VLOOKUP(A325,'FE - Flux 2 - UBL'!A325:D1005,4,FALSE)</f>
        <v> 1..n</v>
      </c>
      <c r="C325" s="27" t="s">
        <v>1448</v>
      </c>
      <c r="D325" s="209"/>
      <c r="E325" s="209"/>
      <c r="F325" s="209"/>
      <c r="G325" s="291" t="s">
        <v>2091</v>
      </c>
      <c r="H325" s="292"/>
      <c r="I325" s="93" t="str">
        <f>IF(VLOOKUP($A325,'FE - Flux 2 - UBL'!$A325:$R1200,11,FALSE)=0,"",VLOOKUP($A325,'FE - Flux 2 - UBL'!$A325:$R1200,11,FALSE))</f>
        <v/>
      </c>
      <c r="J325" s="93" t="str">
        <f>IF(VLOOKUP($A325,'FE - Flux 2 - UBL'!$A325:$R1200,12,FALSE)=0,"",VLOOKUP($A325,'FE - Flux 2 - UBL'!$A325:$R1200,12,FALSE))</f>
        <v/>
      </c>
      <c r="K325" s="91" t="str">
        <f>IF(VLOOKUP($A325,'FE - Flux 2 - UBL'!$A325:$R1200,13,FALSE)=0,"",VLOOKUP($A325,'FE - Flux 2 - UBL'!$A325:$R1200,13,FALSE))</f>
        <v/>
      </c>
      <c r="L325" s="159" t="str">
        <f>IF(VLOOKUP($A325,'FE - Flux 2 - UBL'!$A325:$R1200,14,FALSE)=0,"",VLOOKUP($A325,'FE - Flux 2 - UBL'!$A325:$R1200,14,FALSE))</f>
        <v/>
      </c>
      <c r="M325" s="95" t="str">
        <f>IF(VLOOKUP($A325,'FE - Flux 2 - UBL'!$A325:$R1200,15,FALSE)=0,"",VLOOKUP($A325,'FE - Flux 2 - UBL'!$A325:$R1200,15,FALSE))</f>
        <v>Group of business terms providing information on individual Invoice lines.</v>
      </c>
      <c r="N325" s="95" t="str">
        <f>IF(VLOOKUP($A325,'FE - Flux 2 - UBL'!$A325:$R1200,16,FALSE)=0,"",VLOOKUP($A325,'FE - Flux 2 - UBL'!$A325:$R1200,16,FALSE))</f>
        <v/>
      </c>
      <c r="O325" s="91" t="str">
        <f>IF(VLOOKUP($A325,'FE - Flux 2 - UBL'!$A325:$R1200,17,FALSE)=0,"",VLOOKUP($A325,'FE - Flux 2 - UBL'!$A325:$R1200,17,FALSE))</f>
        <v> G6.01 G6.09</v>
      </c>
      <c r="P325" s="91" t="str">
        <f>IF(VLOOKUP($A325,'FE - Flux 2 - UBL'!$A325:$R1200,18,FALSE)=0,"",VLOOKUP($A325,'FE - Flux 2 - UBL'!$A325:$R1200,18,FALSE))</f>
        <v/>
      </c>
      <c r="Q325" s="91" t="str">
        <f>IF(VLOOKUP($A325,'FE - Flux 2 - UBL'!$A325:$S1200,19,FALSE)=0,"",VLOOKUP($A325,'FE - Flux 2 - UBL'!$A325:$S1200,19,FALSE))</f>
        <v> BR-16</v>
      </c>
      <c r="R325" s="91" t="s">
        <v>2196</v>
      </c>
      <c r="S325" s="95" t="str">
        <f>IF(VLOOKUP($A325,'FE - Flux 2 - CII'!$A325:$R765,17,FALSE)=0,"",VLOOKUP($A325,'FE - Flux 2 - CII'!$A325:$R765,18,FALSE))</f>
        <v/>
      </c>
    </row>
    <row r="326" spans="1:19" ht="25.5" customHeight="1">
      <c r="A326" s="97" t="s">
        <v>1453</v>
      </c>
      <c r="B326" s="238" t="str">
        <f>VLOOKUP(A326,'FE - Flux 2 - UBL'!A326:D1006,4,FALSE)</f>
        <v> 1..1</v>
      </c>
      <c r="C326" s="77"/>
      <c r="D326" s="99" t="s">
        <v>1454</v>
      </c>
      <c r="E326" s="133"/>
      <c r="F326" s="133"/>
      <c r="G326" s="291" t="s">
        <v>2092</v>
      </c>
      <c r="H326" s="292"/>
      <c r="I326" s="93" t="str">
        <f>IF(VLOOKUP($A326,'FE - Flux 2 - UBL'!$A326:$R1201,11,FALSE)=0,"",VLOOKUP($A326,'FE - Flux 2 - UBL'!$A326:$R1201,11,FALSE))</f>
        <v> IDENTIFIER</v>
      </c>
      <c r="J326" s="93">
        <f>IF(VLOOKUP($A326,'FE - Flux 2 - UBL'!$A326:$R1201,12,FALSE)=0,"",VLOOKUP($A326,'FE - Flux 2 - UBL'!$A326:$R1201,12,FALSE))</f>
        <v>6</v>
      </c>
      <c r="K326" s="91" t="str">
        <f>IF(VLOOKUP($A326,'FE - Flux 2 - UBL'!$A326:$R1201,13,FALSE)=0,"",VLOOKUP($A326,'FE - Flux 2 - UBL'!$A326:$R1201,13,FALSE))</f>
        <v/>
      </c>
      <c r="L326" s="159" t="str">
        <f>IF(VLOOKUP($A326,'FE - Flux 2 - UBL'!$A326:$R1201,14,FALSE)=0,"",VLOOKUP($A326,'FE - Flux 2 - UBL'!$A326:$R1201,14,FALSE))</f>
        <v/>
      </c>
      <c r="M326" s="95" t="str">
        <f>IF(VLOOKUP($A326,'FE - Flux 2 - UBL'!$A326:$R1201,15,FALSE)=0,"",VLOOKUP($A326,'FE - Flux 2 - UBL'!$A326:$R1201,15,FALSE))</f>
        <v> Unique identifier of a line within the Invoice.</v>
      </c>
      <c r="N326" s="95" t="str">
        <f>IF(VLOOKUP($A326,'FE - Flux 2 - UBL'!$A326:$R1201,16,FALSE)=0,"",VLOOKUP($A326,'FE - Flux 2 - UBL'!$A326:$R1201,16,FALSE))</f>
        <v/>
      </c>
      <c r="O326" s="91" t="str">
        <f>IF(VLOOKUP($A326,'FE - Flux 2 - UBL'!$A326:$R1201,17,FALSE)=0,"",VLOOKUP($A326,'FE - Flux 2 - UBL'!$A326:$R1201,17,FALSE))</f>
        <v> G1.62 G6.09</v>
      </c>
      <c r="P326" s="91" t="str">
        <f>IF(VLOOKUP($A326,'FE - Flux 2 - UBL'!$A326:$R1201,18,FALSE)=0,"",VLOOKUP($A326,'FE - Flux 2 - UBL'!$A326:$R1201,18,FALSE))</f>
        <v/>
      </c>
      <c r="Q326" s="91" t="str">
        <f>IF(VLOOKUP($A326,'FE - Flux 2 - UBL'!$A326:$S1201,19,FALSE)=0,"",VLOOKUP($A326,'FE - Flux 2 - UBL'!$A326:$S1201,19,FALSE))</f>
        <v> BR-21</v>
      </c>
      <c r="R326" s="91" t="s">
        <v>2196</v>
      </c>
      <c r="S326" s="95" t="str">
        <f>IF(VLOOKUP($A326,'FE - Flux 2 - CII'!$A326:$R766,17,FALSE)=0,"",VLOOKUP($A326,'FE - Flux 2 - CII'!$A326:$R766,18,FALSE))</f>
        <v/>
      </c>
    </row>
    <row r="327" spans="1:19">
      <c r="A327" s="97" t="s">
        <v>1458</v>
      </c>
      <c r="B327" s="238" t="str">
        <f>VLOOKUP(A327,'FE - Flux 2 - UBL'!A327:D1007,4,FALSE)</f>
        <v> 0..n</v>
      </c>
      <c r="C327" s="38"/>
      <c r="D327" s="137" t="s">
        <v>1459</v>
      </c>
      <c r="E327" s="133"/>
      <c r="F327" s="134"/>
      <c r="G327" s="291" t="s">
        <v>2093</v>
      </c>
      <c r="H327" s="292"/>
      <c r="I327" s="93" t="str">
        <f>IF(VLOOKUP($A327,'FE - Flux 2 - UBL'!$A327:$R1202,11,FALSE)=0,"",VLOOKUP($A327,'FE - Flux 2 - UBL'!$A327:$R1202,11,FALSE))</f>
        <v/>
      </c>
      <c r="J327" s="93" t="str">
        <f>IF(VLOOKUP($A327,'FE - Flux 2 - UBL'!$A327:$R1202,12,FALSE)=0,"",VLOOKUP($A327,'FE - Flux 2 - UBL'!$A327:$R1202,12,FALSE))</f>
        <v/>
      </c>
      <c r="K327" s="91" t="str">
        <f>IF(VLOOKUP($A327,'FE - Flux 2 - UBL'!$A327:$R1202,13,FALSE)=0,"",VLOOKUP($A327,'FE - Flux 2 - UBL'!$A327:$R1202,13,FALSE))</f>
        <v/>
      </c>
      <c r="L327" s="159" t="str">
        <f>IF(VLOOKUP($A327,'FE - Flux 2 - UBL'!$A327:$R1202,14,FALSE)=0,"",VLOOKUP($A327,'FE - Flux 2 - UBL'!$A327:$R1202,14,FALSE))</f>
        <v> Obligatory only in case of eco tax (WEEE)</v>
      </c>
      <c r="M327" s="95" t="str">
        <f>IF(VLOOKUP($A327,'FE - Flux 2 - UBL'!$A327:$R1202,15,FALSE)=0,"",VLOOKUP($A327,'FE - Flux 2 - UBL'!$A327:$R1202,15,FALSE))</f>
        <v/>
      </c>
      <c r="N327" s="95" t="str">
        <f>IF(VLOOKUP($A327,'FE - Flux 2 - UBL'!$A327:$R1202,16,FALSE)=0,"",VLOOKUP($A327,'FE - Flux 2 - UBL'!$A327:$R1202,16,FALSE))</f>
        <v/>
      </c>
      <c r="O327" s="91" t="str">
        <f>IF(VLOOKUP($A327,'FE - Flux 2 - UBL'!$A327:$R1202,17,FALSE)=0,"",VLOOKUP($A327,'FE - Flux 2 - UBL'!$A327:$R1202,17,FALSE))</f>
        <v> G6.12</v>
      </c>
      <c r="P327" s="91" t="str">
        <f>IF(VLOOKUP($A327,'FE - Flux 2 - UBL'!$A327:$R1202,18,FALSE)=0,"",VLOOKUP($A327,'FE - Flux 2 - UBL'!$A327:$R1202,18,FALSE))</f>
        <v/>
      </c>
      <c r="Q327" s="91" t="str">
        <f>IF(VLOOKUP($A327,'FE - Flux 2 - UBL'!$A327:$S1202,19,FALSE)=0,"",VLOOKUP($A327,'FE - Flux 2 - UBL'!$A327:$S1202,19,FALSE))</f>
        <v/>
      </c>
      <c r="R327" s="91" t="s">
        <v>2196</v>
      </c>
      <c r="S327" s="95" t="str">
        <f>IF(VLOOKUP($A327,'FE - Flux 2 - CII'!$A327:$R767,17,FALSE)=0,"",VLOOKUP($A327,'FE - Flux 2 - CII'!$A327:$R767,18,FALSE))</f>
        <v/>
      </c>
    </row>
    <row r="328" spans="1:19" ht="28">
      <c r="A328" s="97" t="s">
        <v>1461</v>
      </c>
      <c r="B328" s="238" t="str">
        <f>VLOOKUP(A328,'FE - Flux 2 - UBL'!A328:D1008,4,FALSE)</f>
        <v> 0..1</v>
      </c>
      <c r="C328" s="38"/>
      <c r="D328" s="81"/>
      <c r="E328" s="227" t="s">
        <v>1462</v>
      </c>
      <c r="F328" s="228"/>
      <c r="G328" s="291" t="s">
        <v>2094</v>
      </c>
      <c r="H328" s="292"/>
      <c r="I328" s="93" t="str">
        <f>IF(VLOOKUP($A328,'FE - Flux 2 - UBL'!$A328:$R1203,11,FALSE)=0,"",VLOOKUP($A328,'FE - Flux 2 - UBL'!$A328:$R1203,11,FALSE))</f>
        <v> CODED</v>
      </c>
      <c r="J328" s="93">
        <f>IF(VLOOKUP($A328,'FE - Flux 2 - UBL'!$A328:$R1203,12,FALSE)=0,"",VLOOKUP($A328,'FE - Flux 2 - UBL'!$A328:$R1203,12,FALSE))</f>
        <v>3</v>
      </c>
      <c r="K328" s="91" t="str">
        <f>IF(VLOOKUP($A328,'FE - Flux 2 - UBL'!$A328:$R1203,13,FALSE)=0,"",VLOOKUP($A328,'FE - Flux 2 - UBL'!$A328:$R1203,13,FALSE))</f>
        <v> UNTDID 4451</v>
      </c>
      <c r="L328" s="159" t="str">
        <f>IF(VLOOKUP($A328,'FE - Flux 2 - UBL'!$A328:$R1203,14,FALSE)=0,"",VLOOKUP($A328,'FE - Flux 2 - UBL'!$A328:$R1203,14,FALSE))</f>
        <v> Only in UBL: enter ## at the start of the Line Note</v>
      </c>
      <c r="M328" s="95" t="str">
        <f>IF(VLOOKUP($A328,'FE - Flux 2 - UBL'!$A328:$R1203,15,FALSE)=0,"",VLOOKUP($A328,'FE - Flux 2 - UBL'!$A328:$R1203,15,FALSE))</f>
        <v> Subject of the following text note.</v>
      </c>
      <c r="N328" s="95" t="str">
        <f>IF(VLOOKUP($A328,'FE - Flux 2 - UBL'!$A328:$R1203,16,FALSE)=0,"",VLOOKUP($A328,'FE - Flux 2 - UBL'!$A328:$R1203,16,FALSE))</f>
        <v> Must be chosen from the codes available in the UNTDID 4451 list [6].</v>
      </c>
      <c r="O328" s="91" t="str">
        <f>IF(VLOOKUP($A328,'FE - Flux 2 - UBL'!$A328:$R1203,17,FALSE)=0,"",VLOOKUP($A328,'FE - Flux 2 - UBL'!$A328:$R1203,17,FALSE))</f>
        <v xml:space="preserve"> G1.52 G6.12</v>
      </c>
      <c r="P328" s="91" t="str">
        <f>IF(VLOOKUP($A328,'FE - Flux 2 - UBL'!$A328:$R1203,18,FALSE)=0,"",VLOOKUP($A328,'FE - Flux 2 - UBL'!$A328:$R1203,18,FALSE))</f>
        <v/>
      </c>
      <c r="Q328" s="91" t="str">
        <f>IF(VLOOKUP($A328,'FE - Flux 2 - UBL'!$A328:$S1203,19,FALSE)=0,"",VLOOKUP($A328,'FE - Flux 2 - UBL'!$A328:$S1203,19,FALSE))</f>
        <v/>
      </c>
      <c r="R328" s="13" t="s">
        <v>2196</v>
      </c>
      <c r="S328" s="95" t="str">
        <f>IF(VLOOKUP($A328,'FE - Flux 2 - CII'!$A328:$R768,17,FALSE)=0,"",VLOOKUP($A328,'FE - Flux 2 - CII'!$A328:$R768,18,FALSE))</f>
        <v/>
      </c>
    </row>
    <row r="329" spans="1:19" ht="28">
      <c r="A329" s="97" t="s">
        <v>1467</v>
      </c>
      <c r="B329" s="238" t="str">
        <f>VLOOKUP(A329,'FE - Flux 2 - UBL'!A329:D1009,4,FALSE)</f>
        <v> 0..1</v>
      </c>
      <c r="C329" s="38"/>
      <c r="D329" s="82"/>
      <c r="E329" s="227" t="s">
        <v>1459</v>
      </c>
      <c r="F329" s="228"/>
      <c r="G329" s="291" t="s">
        <v>2095</v>
      </c>
      <c r="H329" s="292"/>
      <c r="I329" s="93" t="str">
        <f>IF(VLOOKUP($A329,'FE - Flux 2 - UBL'!$A329:$R1204,11,FALSE)=0,"",VLOOKUP($A329,'FE - Flux 2 - UBL'!$A329:$R1204,11,FALSE))</f>
        <v> TEXT</v>
      </c>
      <c r="J329" s="93">
        <f>IF(VLOOKUP($A329,'FE - Flux 2 - UBL'!$A329:$R1204,12,FALSE)=0,"",VLOOKUP($A329,'FE - Flux 2 - UBL'!$A329:$R1204,12,FALSE))</f>
        <v>1024</v>
      </c>
      <c r="K329" s="91" t="str">
        <f>IF(VLOOKUP($A329,'FE - Flux 2 - UBL'!$A329:$R1204,13,FALSE)=0,"",VLOOKUP($A329,'FE - Flux 2 - UBL'!$A329:$R1204,13,FALSE))</f>
        <v/>
      </c>
      <c r="L329" s="159" t="str">
        <f>IF(VLOOKUP($A329,'FE - Flux 2 - UBL'!$A329:$R1204,14,FALSE)=0,"",VLOOKUP($A329,'FE - Flux 2 - UBL'!$A329:$R1204,14,FALSE))</f>
        <v/>
      </c>
      <c r="M329" s="95" t="str">
        <f>IF(VLOOKUP($A329,'FE - Flux 2 - UBL'!$A329:$R1204,15,FALSE)=0,"",VLOOKUP($A329,'FE - Flux 2 - UBL'!$A329:$R1204,15,FALSE))</f>
        <v> Comment providing unstructured information regarding the Invoice line.</v>
      </c>
      <c r="N329" s="95" t="str">
        <f>IF(VLOOKUP($A329,'FE - Flux 2 - UBL'!$A329:$R1204,16,FALSE)=0,"",VLOOKUP($A329,'FE - Flux 2 - UBL'!$A329:$R1204,16,FALSE))</f>
        <v/>
      </c>
      <c r="O329" s="91" t="str">
        <f>IF(VLOOKUP($A329,'FE - Flux 2 - UBL'!$A329:$R1204,17,FALSE)=0,"",VLOOKUP($A329,'FE - Flux 2 - UBL'!$A329:$R1204,17,FALSE))</f>
        <v> G6.06 G6.12</v>
      </c>
      <c r="P329" s="91" t="str">
        <f>IF(VLOOKUP($A329,'FE - Flux 2 - UBL'!$A329:$R1204,18,FALSE)=0,"",VLOOKUP($A329,'FE - Flux 2 - UBL'!$A329:$R1204,18,FALSE))</f>
        <v/>
      </c>
      <c r="Q329" s="91" t="str">
        <f>IF(VLOOKUP($A329,'FE - Flux 2 - UBL'!$A329:$S1204,19,FALSE)=0,"",VLOOKUP($A329,'FE - Flux 2 - UBL'!$A329:$S1204,19,FALSE))</f>
        <v/>
      </c>
      <c r="R329" s="91" t="s">
        <v>2196</v>
      </c>
      <c r="S329" s="95" t="str">
        <f>IF(VLOOKUP($A329,'FE - Flux 2 - CII'!$A329:$R769,17,FALSE)=0,"",VLOOKUP($A329,'FE - Flux 2 - CII'!$A329:$R769,18,FALSE))</f>
        <v/>
      </c>
    </row>
    <row r="330" spans="1:19" ht="28">
      <c r="A330" s="97" t="s">
        <v>1470</v>
      </c>
      <c r="B330" s="238" t="str">
        <f>VLOOKUP(A330,'FE - Flux 2 - UBL'!A330:D1010,4,FALSE)</f>
        <v> 0..n</v>
      </c>
      <c r="C330" s="38"/>
      <c r="D330" s="30" t="s">
        <v>1471</v>
      </c>
      <c r="E330" s="133"/>
      <c r="F330" s="134"/>
      <c r="G330" s="291" t="s">
        <v>2096</v>
      </c>
      <c r="H330" s="292"/>
      <c r="I330" s="93" t="str">
        <f>IF(VLOOKUP($A330,'FE - Flux 2 - UBL'!$A330:$R1205,11,FALSE)=0,"",VLOOKUP($A330,'FE - Flux 2 - UBL'!$A330:$R1205,11,FALSE))</f>
        <v> IDENTIFIER</v>
      </c>
      <c r="J330" s="93">
        <f>IF(VLOOKUP($A330,'FE - Flux 2 - UBL'!$A330:$R1205,12,FALSE)=0,"",VLOOKUP($A330,'FE - Flux 2 - UBL'!$A330:$R1205,12,FALSE))</f>
        <v>1024</v>
      </c>
      <c r="K330" s="91" t="str">
        <f>IF(VLOOKUP($A330,'FE - Flux 2 - UBL'!$A330:$R1205,13,FALSE)=0,"",VLOOKUP($A330,'FE - Flux 2 - UBL'!$A330:$R1205,13,FALSE))</f>
        <v/>
      </c>
      <c r="L330" s="159" t="str">
        <f>IF(VLOOKUP($A330,'FE - Flux 2 - UBL'!$A330:$R1205,14,FALSE)=0,"",VLOOKUP($A330,'FE - Flux 2 - UBL'!$A330:$R1205,14,FALSE))</f>
        <v/>
      </c>
      <c r="M330" s="95" t="str">
        <f>IF(VLOOKUP($A330,'FE - Flux 2 - UBL'!$A330:$R1205,15,FALSE)=0,"",VLOOKUP($A330,'FE - Flux 2 - UBL'!$A330:$R1205,15,FALSE))</f>
        <v>Identifier of an object on which the invoice line is based, assigned by the seller.</v>
      </c>
      <c r="N330" s="95" t="str">
        <f>IF(VLOOKUP($A330,'FE - Flux 2 - UBL'!$A330:$R1205,16,FALSE)=0,"",VLOOKUP($A330,'FE - Flux 2 - UBL'!$A330:$R1205,16,FALSE))</f>
        <v> This may be a subscription number, telephone number, meter, etc., as appropriate.</v>
      </c>
      <c r="O330" s="91" t="str">
        <f>IF(VLOOKUP($A330,'FE - Flux 2 - UBL'!$A330:$R1205,17,FALSE)=0,"",VLOOKUP($A330,'FE - Flux 2 - UBL'!$A330:$R1205,17,FALSE))</f>
        <v/>
      </c>
      <c r="P330" s="91" t="str">
        <f>IF(VLOOKUP($A330,'FE - Flux 2 - UBL'!$A330:$R1205,18,FALSE)=0,"",VLOOKUP($A330,'FE - Flux 2 - UBL'!$A330:$R1205,18,FALSE))</f>
        <v/>
      </c>
      <c r="Q330" s="91" t="str">
        <f>IF(VLOOKUP($A330,'FE - Flux 2 - UBL'!$A330:$S1205,19,FALSE)=0,"",VLOOKUP($A330,'FE - Flux 2 - UBL'!$A330:$S1205,19,FALSE))</f>
        <v/>
      </c>
      <c r="R330" s="91" t="s">
        <v>2172</v>
      </c>
      <c r="S330" s="95" t="str">
        <f>IF(VLOOKUP($A330,'FE - Flux 2 - CII'!$A330:$R770,17,FALSE)=0,"",VLOOKUP($A330,'FE - Flux 2 - CII'!$A330:$R770,18,FALSE))</f>
        <v/>
      </c>
    </row>
    <row r="331" spans="1:19" ht="42">
      <c r="A331" s="97" t="s">
        <v>1474</v>
      </c>
      <c r="B331" s="238" t="str">
        <f>VLOOKUP(A331,'FE - Flux 2 - UBL'!A331:D1011,4,FALSE)</f>
        <v> 0..1</v>
      </c>
      <c r="C331" s="38"/>
      <c r="D331" s="31"/>
      <c r="E331" s="105" t="s">
        <v>215</v>
      </c>
      <c r="F331" s="228"/>
      <c r="G331" s="291" t="s">
        <v>2097</v>
      </c>
      <c r="H331" s="292"/>
      <c r="I331" s="93" t="str">
        <f>IF(VLOOKUP($A331,'FE - Flux 2 - UBL'!$A331:$R1206,11,FALSE)=0,"",VLOOKUP($A331,'FE - Flux 2 - UBL'!$A331:$R1206,11,FALSE))</f>
        <v> IDENTIFIER</v>
      </c>
      <c r="J331" s="93">
        <f>IF(VLOOKUP($A331,'FE - Flux 2 - UBL'!$A331:$R1206,12,FALSE)=0,"",VLOOKUP($A331,'FE - Flux 2 - UBL'!$A331:$R1206,12,FALSE))</f>
        <v>3</v>
      </c>
      <c r="K331" s="91" t="str">
        <f>IF(VLOOKUP($A331,'FE - Flux 2 - UBL'!$A331:$R1206,13,FALSE)=0,"",VLOOKUP($A331,'FE - Flux 2 - UBL'!$A331:$R1206,13,FALSE))</f>
        <v> UNTDID 1153</v>
      </c>
      <c r="L331" s="159" t="str">
        <f>IF(VLOOKUP($A331,'FE - Flux 2 - UBL'!$A331:$R1206,14,FALSE)=0,"",VLOOKUP($A331,'FE - Flux 2 - UBL'!$A331:$R1206,14,FALSE))</f>
        <v/>
      </c>
      <c r="M331" s="95" t="str">
        <f>IF(VLOOKUP($A331,'FE - Flux 2 - UBL'!$A331:$R1206,15,FALSE)=0,"",VLOOKUP($A331,'FE - Flux 2 - UBL'!$A331:$R1206,15,FALSE))</f>
        <v> Schema identifier of the identifier of an object on the invoice line.</v>
      </c>
      <c r="N331" s="95" t="str">
        <f>IF(VLOOKUP($A331,'FE - Flux 2 - UBL'!$A331:$R1206,16,FALSE)=0,"",VLOOKUP($A331,'FE - Flux 2 - UBL'!$A331:$R1206,16,FALSE))</f>
        <v> If the schema identifier to be used by the recipient is not obvious, a conditional schema identifier should be used among the UNTDID 1153 codelist entries [6].</v>
      </c>
      <c r="O331" s="91" t="str">
        <f>IF(VLOOKUP($A331,'FE - Flux 2 - UBL'!$A331:$R1206,17,FALSE)=0,"",VLOOKUP($A331,'FE - Flux 2 - UBL'!$A331:$R1206,17,FALSE))</f>
        <v/>
      </c>
      <c r="P331" s="91" t="str">
        <f>IF(VLOOKUP($A331,'FE - Flux 2 - UBL'!$A331:$R1206,18,FALSE)=0,"",VLOOKUP($A331,'FE - Flux 2 - UBL'!$A331:$R1206,18,FALSE))</f>
        <v/>
      </c>
      <c r="Q331" s="91" t="str">
        <f>IF(VLOOKUP($A331,'FE - Flux 2 - UBL'!$A331:$S1206,19,FALSE)=0,"",VLOOKUP($A331,'FE - Flux 2 - UBL'!$A331:$S1206,19,FALSE))</f>
        <v/>
      </c>
      <c r="R331" s="91" t="s">
        <v>2172</v>
      </c>
      <c r="S331" s="95" t="str">
        <f>IF(VLOOKUP($A331,'FE - Flux 2 - CII'!$A331:$R771,17,FALSE)=0,"",VLOOKUP($A331,'FE - Flux 2 - CII'!$A331:$R771,18,FALSE))</f>
        <v/>
      </c>
    </row>
    <row r="332" spans="1:19" ht="28">
      <c r="A332" s="97" t="s">
        <v>1478</v>
      </c>
      <c r="B332" s="238" t="str">
        <f>VLOOKUP(A332,'FE - Flux 2 - UBL'!A332:D1012,4,FALSE)</f>
        <v> 1..1</v>
      </c>
      <c r="C332" s="38"/>
      <c r="D332" s="99" t="s">
        <v>1479</v>
      </c>
      <c r="E332" s="133"/>
      <c r="F332" s="133"/>
      <c r="G332" s="291" t="s">
        <v>2098</v>
      </c>
      <c r="H332" s="292"/>
      <c r="I332" s="93" t="str">
        <f>IF(VLOOKUP($A332,'FE - Flux 2 - UBL'!$A332:$R1207,11,FALSE)=0,"",VLOOKUP($A332,'FE - Flux 2 - UBL'!$A332:$R1207,11,FALSE))</f>
        <v> QUANTITY</v>
      </c>
      <c r="J332" s="93">
        <f>IF(VLOOKUP($A332,'FE - Flux 2 - UBL'!$A332:$R1207,12,FALSE)=0,"",VLOOKUP($A332,'FE - Flux 2 - UBL'!$A332:$R1207,12,FALSE))</f>
        <v>19.399999999999999</v>
      </c>
      <c r="K332" s="91" t="str">
        <f>IF(VLOOKUP($A332,'FE - Flux 2 - UBL'!$A332:$R1207,13,FALSE)=0,"",VLOOKUP($A332,'FE - Flux 2 - UBL'!$A332:$R1207,13,FALSE))</f>
        <v/>
      </c>
      <c r="L332" s="159" t="str">
        <f>IF(VLOOKUP($A332,'FE - Flux 2 - UBL'!$A332:$R1207,14,FALSE)=0,"",VLOOKUP($A332,'FE - Flux 2 - UBL'!$A332:$R1207,14,FALSE))</f>
        <v/>
      </c>
      <c r="M332" s="95" t="str">
        <f>IF(VLOOKUP($A332,'FE - Flux 2 - UBL'!$A332:$R1207,15,FALSE)=0,"",VLOOKUP($A332,'FE - Flux 2 - UBL'!$A332:$R1207,15,FALSE))</f>
        <v> Quantity of items (goods or services) taken into account in the Invoice line.</v>
      </c>
      <c r="N332" s="95" t="str">
        <f>IF(VLOOKUP($A332,'FE - Flux 2 - UBL'!$A332:$R1207,16,FALSE)=0,"",VLOOKUP($A332,'FE - Flux 2 - UBL'!$A332:$R1207,16,FALSE))</f>
        <v/>
      </c>
      <c r="O332" s="91" t="str">
        <f>IF(VLOOKUP($A332,'FE - Flux 2 - UBL'!$A332:$R1207,17,FALSE)=0,"",VLOOKUP($A332,'FE - Flux 2 - UBL'!$A332:$R1207,17,FALSE))</f>
        <v> G1.15 G6.09</v>
      </c>
      <c r="P332" s="91" t="str">
        <f>IF(VLOOKUP($A332,'FE - Flux 2 - UBL'!$A332:$R1207,18,FALSE)=0,"",VLOOKUP($A332,'FE - Flux 2 - UBL'!$A332:$R1207,18,FALSE))</f>
        <v/>
      </c>
      <c r="Q332" s="91" t="str">
        <f>IF(VLOOKUP($A332,'FE - Flux 2 - UBL'!$A332:$S1207,19,FALSE)=0,"",VLOOKUP($A332,'FE - Flux 2 - UBL'!$A332:$S1207,19,FALSE))</f>
        <v> BR-22</v>
      </c>
      <c r="R332" s="91" t="s">
        <v>2196</v>
      </c>
      <c r="S332" s="95" t="str">
        <f>IF(VLOOKUP($A332,'FE - Flux 2 - CII'!$A332:$R772,17,FALSE)=0,"",VLOOKUP($A332,'FE - Flux 2 - CII'!$A332:$R772,18,FALSE))</f>
        <v/>
      </c>
    </row>
    <row r="333" spans="1:19" ht="56">
      <c r="A333" s="97" t="s">
        <v>1485</v>
      </c>
      <c r="B333" s="238" t="str">
        <f>VLOOKUP(A333,'FE - Flux 2 - UBL'!A333:D1013,4,FALSE)</f>
        <v> 1..1</v>
      </c>
      <c r="C333" s="38"/>
      <c r="D333" s="99" t="s">
        <v>1486</v>
      </c>
      <c r="E333" s="133"/>
      <c r="F333" s="133"/>
      <c r="G333" s="291" t="s">
        <v>2099</v>
      </c>
      <c r="H333" s="292"/>
      <c r="I333" s="93" t="str">
        <f>IF(VLOOKUP($A333,'FE - Flux 2 - UBL'!$A333:$R1208,11,FALSE)=0,"",VLOOKUP($A333,'FE - Flux 2 - UBL'!$A333:$R1208,11,FALSE))</f>
        <v> CODED</v>
      </c>
      <c r="J333" s="93">
        <f>IF(VLOOKUP($A333,'FE - Flux 2 - UBL'!$A333:$R1208,12,FALSE)=0,"",VLOOKUP($A333,'FE - Flux 2 - UBL'!$A333:$R1208,12,FALSE))</f>
        <v>3</v>
      </c>
      <c r="K333" s="91" t="str">
        <f>IF(VLOOKUP($A333,'FE - Flux 2 - UBL'!$A333:$R1208,13,FALSE)=0,"",VLOOKUP($A333,'FE - Flux 2 - UBL'!$A333:$R1208,13,FALSE))</f>
        <v> EN16931 Codelists</v>
      </c>
      <c r="L333" s="159" t="str">
        <f>IF(VLOOKUP($A333,'FE - Flux 2 - UBL'!$A333:$R1208,14,FALSE)=0,"",VLOOKUP($A333,'FE - Flux 2 - UBL'!$A333:$R1208,14,FALSE))</f>
        <v/>
      </c>
      <c r="M333" s="95" t="str">
        <f>IF(VLOOKUP($A333,'FE - Flux 2 - UBL'!$A333:$R1208,15,FALSE)=0,"",VLOOKUP($A333,'FE - Flux 2 - UBL'!$A333:$R1208,15,FALSE))</f>
        <v> Unit of measurement applicable to the quantity invoiced.</v>
      </c>
      <c r="N333" s="95" t="str">
        <f>IF(VLOOKUP($A333,'FE - Flux 2 - UBL'!$A333:$R1208,16,FALSE)=0,"",VLOOKUP($A333,'FE - Flux 2 - UBL'!$A333:$R1208,16,FALSE))</f>
        <v>Units of measurement should be expressed in accordance with UN/ECE Recommendation No. 20 “Codes for units of measurement used in international trade” [7], for example “KGM” for kilogram.</v>
      </c>
      <c r="O333" s="91" t="str">
        <f>IF(VLOOKUP($A333,'FE - Flux 2 - UBL'!$A333:$R1208,17,FALSE)=0,"",VLOOKUP($A333,'FE - Flux 2 - UBL'!$A333:$R1208,17,FALSE))</f>
        <v> G6.09</v>
      </c>
      <c r="P333" s="91" t="str">
        <f>IF(VLOOKUP($A333,'FE - Flux 2 - UBL'!$A333:$R1208,18,FALSE)=0,"",VLOOKUP($A333,'FE - Flux 2 - UBL'!$A333:$R1208,18,FALSE))</f>
        <v/>
      </c>
      <c r="Q333" s="91" t="str">
        <f>IF(VLOOKUP($A333,'FE - Flux 2 - UBL'!$A333:$S1208,19,FALSE)=0,"",VLOOKUP($A333,'FE - Flux 2 - UBL'!$A333:$S1208,19,FALSE))</f>
        <v> BR-23</v>
      </c>
      <c r="R333" s="93" t="s">
        <v>2196</v>
      </c>
      <c r="S333" s="95" t="str">
        <f>IF(VLOOKUP($A333,'FE - Flux 2 - CII'!$A333:$R773,17,FALSE)=0,"",VLOOKUP($A333,'FE - Flux 2 - CII'!$A333:$R773,18,FALSE))</f>
        <v/>
      </c>
    </row>
    <row r="334" spans="1:19" ht="42">
      <c r="A334" s="97" t="s">
        <v>1492</v>
      </c>
      <c r="B334" s="238" t="str">
        <f>VLOOKUP(A334,'FE - Flux 2 - UBL'!A334:D1014,4,FALSE)</f>
        <v> 1..1</v>
      </c>
      <c r="C334" s="43"/>
      <c r="D334" s="99" t="s">
        <v>1493</v>
      </c>
      <c r="E334" s="133"/>
      <c r="F334" s="133"/>
      <c r="G334" s="291" t="s">
        <v>2100</v>
      </c>
      <c r="H334" s="292"/>
      <c r="I334" s="93" t="str">
        <f>IF(VLOOKUP($A334,'FE - Flux 2 - UBL'!$A334:$R1209,11,FALSE)=0,"",VLOOKUP($A334,'FE - Flux 2 - UBL'!$A334:$R1209,11,FALSE))</f>
        <v> AMOUNT</v>
      </c>
      <c r="J334" s="93">
        <f>IF(VLOOKUP($A334,'FE - Flux 2 - UBL'!$A334:$R1209,12,FALSE)=0,"",VLOOKUP($A334,'FE - Flux 2 - UBL'!$A334:$R1209,12,FALSE))</f>
        <v>19.2</v>
      </c>
      <c r="K334" s="91" t="str">
        <f>IF(VLOOKUP($A334,'FE - Flux 2 - UBL'!$A334:$R1209,13,FALSE)=0,"",VLOOKUP($A334,'FE - Flux 2 - UBL'!$A334:$R1209,13,FALSE))</f>
        <v/>
      </c>
      <c r="L334" s="159" t="str">
        <f>IF(VLOOKUP($A334,'FE - Flux 2 - UBL'!$A334:$R1209,14,FALSE)=0,"",VLOOKUP($A334,'FE - Flux 2 - UBL'!$A334:$R1209,14,FALSE))</f>
        <v/>
      </c>
      <c r="M334" s="95" t="str">
        <f>IF(VLOOKUP($A334,'FE - Flux 2 - UBL'!$A334:$R1209,15,FALSE)=0,"",VLOOKUP($A334,'FE - Flux 2 - UBL'!$A334:$R1209,15,FALSE))</f>
        <v> Total amount of the Invoice line.</v>
      </c>
      <c r="N334" s="95" t="str">
        <f>IF(VLOOKUP($A334,'FE - Flux 2 - UBL'!$A334:$R1209,16,FALSE)=0,"",VLOOKUP($A334,'FE - Flux 2 - UBL'!$A334:$R1209,16,FALSE))</f>
        <v> This amount is “net” excluding VAT, that is to say it includes discounts and charges or fees at line level as well as other related taxes.</v>
      </c>
      <c r="O334" s="91" t="str">
        <f>IF(VLOOKUP($A334,'FE - Flux 2 - UBL'!$A334:$R1209,17,FALSE)=0,"",VLOOKUP($A334,'FE - Flux 2 - UBL'!$A334:$R1209,17,FALSE))</f>
        <v> G1.14 G6.09</v>
      </c>
      <c r="P334" s="91" t="str">
        <f>IF(VLOOKUP($A334,'FE - Flux 2 - UBL'!$A334:$R1209,18,FALSE)=0,"",VLOOKUP($A334,'FE - Flux 2 - UBL'!$A334:$R1209,18,FALSE))</f>
        <v/>
      </c>
      <c r="Q334" s="91" t="str">
        <f>IF(VLOOKUP($A334,'FE - Flux 2 - UBL'!$A334:$S1209,19,FALSE)=0,"",VLOOKUP($A334,'FE - Flux 2 - UBL'!$A334:$S1209,19,FALSE))</f>
        <v> BR-24</v>
      </c>
      <c r="R334" s="91" t="s">
        <v>2196</v>
      </c>
      <c r="S334" s="95" t="str">
        <f>IF(VLOOKUP($A334,'FE - Flux 2 - CII'!$A334:$R774,17,FALSE)=0,"",VLOOKUP($A334,'FE - Flux 2 - CII'!$A334:$R774,18,FALSE))</f>
        <v/>
      </c>
    </row>
    <row r="335" spans="1:19" ht="28">
      <c r="A335" s="97" t="s">
        <v>1499</v>
      </c>
      <c r="B335" s="238" t="str">
        <f>VLOOKUP(A335,'FE - Flux 2 - UBL'!A335:D1015,4,FALSE)</f>
        <v> 0..1</v>
      </c>
      <c r="C335" s="26"/>
      <c r="D335" s="137" t="s">
        <v>1500</v>
      </c>
      <c r="E335" s="133"/>
      <c r="F335" s="133"/>
      <c r="G335" s="291" t="s">
        <v>2101</v>
      </c>
      <c r="H335" s="292"/>
      <c r="I335" s="93" t="str">
        <f>IF(VLOOKUP($A335,'FE - Flux 2 - UBL'!$A335:$R1210,11,FALSE)=0,"",VLOOKUP($A335,'FE - Flux 2 - UBL'!$A335:$R1210,11,FALSE))</f>
        <v> TEXT</v>
      </c>
      <c r="J335" s="93">
        <f>IF(VLOOKUP($A335,'FE - Flux 2 - UBL'!$A335:$R1210,12,FALSE)=0,"",VLOOKUP($A335,'FE - Flux 2 - UBL'!$A335:$R1210,12,FALSE))</f>
        <v>50</v>
      </c>
      <c r="K335" s="91" t="str">
        <f>IF(VLOOKUP($A335,'FE - Flux 2 - UBL'!$A335:$R1210,13,FALSE)=0,"",VLOOKUP($A335,'FE - Flux 2 - UBL'!$A335:$R1210,13,FALSE))</f>
        <v/>
      </c>
      <c r="L335" s="159" t="str">
        <f>IF(VLOOKUP($A335,'FE - Flux 2 - UBL'!$A335:$R1210,14,FALSE)=0,"",VLOOKUP($A335,'FE - Flux 2 - UBL'!$A335:$R1210,14,FALSE))</f>
        <v/>
      </c>
      <c r="M335" s="95" t="str">
        <f>IF(VLOOKUP($A335,'FE - Flux 2 - UBL'!$A335:$R1210,15,FALSE)=0,"",VLOOKUP($A335,'FE - Flux 2 - UBL'!$A335:$R1210,15,FALSE))</f>
        <v/>
      </c>
      <c r="N335" s="95" t="str">
        <f>IF(VLOOKUP($A335,'FE - Flux 2 - UBL'!$A335:$R1210,16,FALSE)=0,"",VLOOKUP($A335,'FE - Flux 2 - UBL'!$A335:$R1210,16,FALSE))</f>
        <v> To be used only in case of multiple orders. Otherwise, it is indicated at the document level.</v>
      </c>
      <c r="O335" s="91" t="str">
        <f>IF(VLOOKUP($A335,'FE - Flux 2 - UBL'!$A335:$R1210,17,FALSE)=0,"",VLOOKUP($A335,'FE - Flux 2 - UBL'!$A335:$R1210,17,FALSE))</f>
        <v/>
      </c>
      <c r="P335" s="91" t="str">
        <f>IF(VLOOKUP($A335,'FE - Flux 2 - UBL'!$A335:$R1210,18,FALSE)=0,"",VLOOKUP($A335,'FE - Flux 2 - UBL'!$A335:$R1210,18,FALSE))</f>
        <v/>
      </c>
      <c r="Q335" s="91" t="str">
        <f>IF(VLOOKUP($A335,'FE - Flux 2 - UBL'!$A335:$S1210,19,FALSE)=0,"",VLOOKUP($A335,'FE - Flux 2 - UBL'!$A335:$S1210,19,FALSE))</f>
        <v/>
      </c>
      <c r="R335" s="91" t="s">
        <v>2174</v>
      </c>
      <c r="S335" s="95" t="str">
        <f>IF(VLOOKUP($A335,'FE - Flux 2 - CII'!$A335:$R775,17,FALSE)=0,"",VLOOKUP($A335,'FE - Flux 2 - CII'!$A335:$R775,18,FALSE))</f>
        <v/>
      </c>
    </row>
    <row r="336" spans="1:19" ht="28">
      <c r="A336" s="97" t="s">
        <v>1503</v>
      </c>
      <c r="B336" s="238" t="str">
        <f>VLOOKUP(A336,'FE - Flux 2 - UBL'!A336:D1016,4,FALSE)</f>
        <v> 0..1</v>
      </c>
      <c r="C336" s="43"/>
      <c r="D336" s="137" t="s">
        <v>1504</v>
      </c>
      <c r="E336" s="133"/>
      <c r="F336" s="133"/>
      <c r="G336" s="291" t="s">
        <v>2102</v>
      </c>
      <c r="H336" s="292"/>
      <c r="I336" s="93" t="str">
        <f>IF(VLOOKUP($A336,'FE - Flux 2 - UBL'!$A336:$R1211,11,FALSE)=0,"",VLOOKUP($A336,'FE - Flux 2 - UBL'!$A336:$R1211,11,FALSE))</f>
        <v> DOCUMENT REFERENCE</v>
      </c>
      <c r="J336" s="93">
        <f>IF(VLOOKUP($A336,'FE - Flux 2 - UBL'!$A336:$R1211,12,FALSE)=0,"",VLOOKUP($A336,'FE - Flux 2 - UBL'!$A336:$R1211,12,FALSE))</f>
        <v>50</v>
      </c>
      <c r="K336" s="91" t="str">
        <f>IF(VLOOKUP($A336,'FE - Flux 2 - UBL'!$A336:$R1211,13,FALSE)=0,"",VLOOKUP($A336,'FE - Flux 2 - UBL'!$A336:$R1211,13,FALSE))</f>
        <v/>
      </c>
      <c r="L336" s="159" t="str">
        <f>IF(VLOOKUP($A336,'FE - Flux 2 - UBL'!$A336:$R1211,14,FALSE)=0,"",VLOOKUP($A336,'FE - Flux 2 - UBL'!$A336:$R1211,14,FALSE))</f>
        <v/>
      </c>
      <c r="M336" s="95" t="str">
        <f>IF(VLOOKUP($A336,'FE - Flux 2 - UBL'!$A336:$R1211,15,FALSE)=0,"",VLOOKUP($A336,'FE - Flux 2 - UBL'!$A336:$R1211,15,FALSE))</f>
        <v> Identifier of a line of a referenced purchase order, generated by the Buyer.</v>
      </c>
      <c r="N336" s="95" t="str">
        <f>IF(VLOOKUP($A336,'FE - Flux 2 - UBL'!$A336:$R1211,16,FALSE)=0,"",VLOOKUP($A336,'FE - Flux 2 - UBL'!$A336:$R1211,16,FALSE))</f>
        <v> The Purchase Order ID is referenced at the document level.</v>
      </c>
      <c r="O336" s="91" t="str">
        <f>IF(VLOOKUP($A336,'FE - Flux 2 - UBL'!$A336:$R1211,17,FALSE)=0,"",VLOOKUP($A336,'FE - Flux 2 - UBL'!$A336:$R1211,17,FALSE))</f>
        <v/>
      </c>
      <c r="P336" s="91" t="str">
        <f>IF(VLOOKUP($A336,'FE - Flux 2 - UBL'!$A336:$R1211,18,FALSE)=0,"",VLOOKUP($A336,'FE - Flux 2 - UBL'!$A336:$R1211,18,FALSE))</f>
        <v/>
      </c>
      <c r="Q336" s="91" t="str">
        <f>IF(VLOOKUP($A336,'FE - Flux 2 - UBL'!$A336:$S1211,19,FALSE)=0,"",VLOOKUP($A336,'FE - Flux 2 - UBL'!$A336:$S1211,19,FALSE))</f>
        <v/>
      </c>
      <c r="R336" s="91" t="s">
        <v>2172</v>
      </c>
      <c r="S336" s="95" t="str">
        <f>IF(VLOOKUP($A336,'FE - Flux 2 - CII'!$A336:$R776,17,FALSE)=0,"",VLOOKUP($A336,'FE - Flux 2 - CII'!$A336:$R776,18,FALSE))</f>
        <v/>
      </c>
    </row>
    <row r="337" spans="1:19" ht="28">
      <c r="A337" s="97" t="s">
        <v>1509</v>
      </c>
      <c r="B337" s="238" t="str">
        <f>VLOOKUP(A337,'FE - Flux 2 - UBL'!A337:D1017,4,FALSE)</f>
        <v>0..1</v>
      </c>
      <c r="C337" s="43"/>
      <c r="D337" s="137" t="s">
        <v>1510</v>
      </c>
      <c r="E337" s="133"/>
      <c r="F337" s="133"/>
      <c r="G337" s="291" t="s">
        <v>2103</v>
      </c>
      <c r="H337" s="292"/>
      <c r="I337" s="93" t="str">
        <f>IF(VLOOKUP($A337,'FE - Flux 2 - UBL'!$A337:$R1212,11,FALSE)=0,"",VLOOKUP($A337,'FE - Flux 2 - UBL'!$A337:$R1212,11,FALSE))</f>
        <v> TEXT</v>
      </c>
      <c r="J337" s="93">
        <f>IF(VLOOKUP($A337,'FE - Flux 2 - UBL'!$A337:$R1212,12,FALSE)=0,"",VLOOKUP($A337,'FE - Flux 2 - UBL'!$A337:$R1212,12,FALSE))</f>
        <v>50</v>
      </c>
      <c r="K337" s="91" t="str">
        <f>IF(VLOOKUP($A337,'FE - Flux 2 - UBL'!$A337:$R1212,13,FALSE)=0,"",VLOOKUP($A337,'FE - Flux 2 - UBL'!$A337:$R1212,13,FALSE))</f>
        <v/>
      </c>
      <c r="L337" s="159" t="str">
        <f>IF(VLOOKUP($A337,'FE - Flux 2 - UBL'!$A337:$R1212,14,FALSE)=0,"",VLOOKUP($A337,'FE - Flux 2 - UBL'!$A337:$R1212,14,FALSE))</f>
        <v/>
      </c>
      <c r="M337" s="95" t="str">
        <f>IF(VLOOKUP($A337,'FE - Flux 2 - UBL'!$A337:$R1212,15,FALSE)=0,"",VLOOKUP($A337,'FE - Flux 2 - UBL'!$A337:$R1212,15,FALSE))</f>
        <v> Text value specifying where to post the relevant data in the Buyer's accounting accounts.</v>
      </c>
      <c r="N337" s="95" t="str">
        <f>IF(VLOOKUP($A337,'FE - Flux 2 - UBL'!$A337:$R1212,16,FALSE)=0,"",VLOOKUP($A337,'FE - Flux 2 - UBL'!$A337:$R1212,16,FALSE))</f>
        <v> If necessary, this reference must be provided by the Buyer to the Seller before issuing the Invoice.</v>
      </c>
      <c r="O337" s="91" t="str">
        <f>IF(VLOOKUP($A337,'FE - Flux 2 - UBL'!$A337:$R1212,17,FALSE)=0,"",VLOOKUP($A337,'FE - Flux 2 - UBL'!$A337:$R1212,17,FALSE))</f>
        <v/>
      </c>
      <c r="P337" s="91" t="str">
        <f>IF(VLOOKUP($A337,'FE - Flux 2 - UBL'!$A337:$R1212,18,FALSE)=0,"",VLOOKUP($A337,'FE - Flux 2 - UBL'!$A337:$R1212,18,FALSE))</f>
        <v/>
      </c>
      <c r="Q337" s="91" t="str">
        <f>IF(VLOOKUP($A337,'FE - Flux 2 - UBL'!$A337:$S1212,19,FALSE)=0,"",VLOOKUP($A337,'FE - Flux 2 - UBL'!$A337:$S1212,19,FALSE))</f>
        <v/>
      </c>
      <c r="R337" s="91" t="s">
        <v>2172</v>
      </c>
      <c r="S337" s="95" t="str">
        <f>IF(VLOOKUP($A337,'FE - Flux 2 - CII'!$A337:$R777,17,FALSE)=0,"",VLOOKUP($A337,'FE - Flux 2 - CII'!$A337:$R777,18,FALSE))</f>
        <v/>
      </c>
    </row>
    <row r="338" spans="1:19" ht="28">
      <c r="A338" s="97" t="s">
        <v>1512</v>
      </c>
      <c r="B338" s="238" t="str">
        <f>VLOOKUP(A338,'FE - Flux 2 - UBL'!A338:D1018,4,FALSE)</f>
        <v> 0..1</v>
      </c>
      <c r="C338" s="43"/>
      <c r="D338" s="293" t="s">
        <v>1513</v>
      </c>
      <c r="E338" s="294"/>
      <c r="F338" s="294"/>
      <c r="G338" s="291" t="s">
        <v>2104</v>
      </c>
      <c r="H338" s="292"/>
      <c r="I338" s="93" t="str">
        <f>IF(VLOOKUP($A338,'FE - Flux 2 - UBL'!$A338:$R1213,11,FALSE)=0,"",VLOOKUP($A338,'FE - Flux 2 - UBL'!$A338:$R1213,11,FALSE))</f>
        <v/>
      </c>
      <c r="J338" s="93" t="str">
        <f>IF(VLOOKUP($A338,'FE - Flux 2 - UBL'!$A338:$R1213,12,FALSE)=0,"",VLOOKUP($A338,'FE - Flux 2 - UBL'!$A338:$R1213,12,FALSE))</f>
        <v/>
      </c>
      <c r="K338" s="91" t="str">
        <f>IF(VLOOKUP($A338,'FE - Flux 2 - UBL'!$A338:$R1213,13,FALSE)=0,"",VLOOKUP($A338,'FE - Flux 2 - UBL'!$A338:$R1213,13,FALSE))</f>
        <v/>
      </c>
      <c r="L338" s="159" t="str">
        <f>IF(VLOOKUP($A338,'FE - Flux 2 - UBL'!$A338:$R1213,14,FALSE)=0,"",VLOOKUP($A338,'FE - Flux 2 - UBL'!$A338:$R1213,14,FALSE))</f>
        <v/>
      </c>
      <c r="M338" s="95" t="str">
        <f>IF(VLOOKUP($A338,'FE - Flux 2 - UBL'!$A338:$R1213,15,FALSE)=0,"",VLOOKUP($A338,'FE - Flux 2 - UBL'!$A338:$R1213,15,FALSE))</f>
        <v/>
      </c>
      <c r="N338" s="95" t="str">
        <f>IF(VLOOKUP($A338,'FE - Flux 2 - UBL'!$A338:$R1213,16,FALSE)=0,"",VLOOKUP($A338,'FE - Flux 2 - UBL'!$A338:$R1213,16,FALSE))</f>
        <v> Extension of the standard. Allows you to reference a deposit invoice line (useful for recovering deposit invoice lines)</v>
      </c>
      <c r="O338" s="91" t="str">
        <f>IF(VLOOKUP($A338,'FE - Flux 2 - UBL'!$A338:$R1213,17,FALSE)=0,"",VLOOKUP($A338,'FE - Flux 2 - UBL'!$A338:$R1213,17,FALSE))</f>
        <v> G1.31 G6.12</v>
      </c>
      <c r="P338" s="91" t="str">
        <f>IF(VLOOKUP($A338,'FE - Flux 2 - UBL'!$A338:$R1213,18,FALSE)=0,"",VLOOKUP($A338,'FE - Flux 2 - UBL'!$A338:$R1213,18,FALSE))</f>
        <v/>
      </c>
      <c r="Q338" s="91" t="str">
        <f>IF(VLOOKUP($A338,'FE - Flux 2 - UBL'!$A338:$S1213,19,FALSE)=0,"",VLOOKUP($A338,'FE - Flux 2 - UBL'!$A338:$S1213,19,FALSE))</f>
        <v/>
      </c>
      <c r="R338" s="91" t="s">
        <v>2174</v>
      </c>
      <c r="S338" s="95" t="str">
        <f>IF(VLOOKUP($A338,'FE - Flux 2 - CII'!$A338:$R778,17,FALSE)=0,"",VLOOKUP($A338,'FE - Flux 2 - CII'!$A338:$R778,18,FALSE))</f>
        <v/>
      </c>
    </row>
    <row r="339" spans="1:19" ht="28">
      <c r="A339" s="109" t="s">
        <v>1517</v>
      </c>
      <c r="B339" s="238" t="str">
        <f>VLOOKUP(A339,'FE - Flux 2 - UBL'!A339:D1019,4,FALSE)</f>
        <v> 0..1</v>
      </c>
      <c r="C339" s="43"/>
      <c r="D339" s="30"/>
      <c r="E339" s="139" t="s">
        <v>1518</v>
      </c>
      <c r="F339" s="139"/>
      <c r="G339" s="291" t="s">
        <v>2105</v>
      </c>
      <c r="H339" s="292"/>
      <c r="I339" s="93" t="str">
        <f>IF(VLOOKUP($A339,'FE - Flux 2 - UBL'!$A339:$R1214,11,FALSE)=0,"",VLOOKUP($A339,'FE - Flux 2 - UBL'!$A339:$R1214,11,FALSE))</f>
        <v> DOCUMENT REFERENCE</v>
      </c>
      <c r="J339" s="93">
        <f>IF(VLOOKUP($A339,'FE - Flux 2 - UBL'!$A339:$R1214,12,FALSE)=0,"",VLOOKUP($A339,'FE - Flux 2 - UBL'!$A339:$R1214,12,FALSE))</f>
        <v>20</v>
      </c>
      <c r="K339" s="91" t="str">
        <f>IF(VLOOKUP($A339,'FE - Flux 2 - UBL'!$A339:$R1214,13,FALSE)=0,"",VLOOKUP($A339,'FE - Flux 2 - UBL'!$A339:$R1214,13,FALSE))</f>
        <v/>
      </c>
      <c r="L339" s="159" t="str">
        <f>IF(VLOOKUP($A339,'FE - Flux 2 - UBL'!$A339:$R1214,14,FALSE)=0,"",VLOOKUP($A339,'FE - Flux 2 - UBL'!$A339:$R1214,14,FALSE))</f>
        <v/>
      </c>
      <c r="M339" s="95" t="str">
        <f>IF(VLOOKUP($A339,'FE - Flux 2 - UBL'!$A339:$R1214,15,FALSE)=0,"",VLOOKUP($A339,'FE - Flux 2 - UBL'!$A339:$R1214,15,FALSE))</f>
        <v> Identification of an Invoice previously sent by the Seller.</v>
      </c>
      <c r="N339" s="95" t="str">
        <f>IF(VLOOKUP($A339,'FE - Flux 2 - UBL'!$A339:$R1214,16,FALSE)=0,"",VLOOKUP($A339,'FE - Flux 2 - UBL'!$A339:$R1214,16,FALSE))</f>
        <v/>
      </c>
      <c r="O339" s="91" t="str">
        <f>IF(VLOOKUP($A339,'FE - Flux 2 - UBL'!$A339:$R1214,17,FALSE)=0,"",VLOOKUP($A339,'FE - Flux 2 - UBL'!$A339:$R1214,17,FALSE))</f>
        <v> G6.12</v>
      </c>
      <c r="P339" s="91" t="str">
        <f>IF(VLOOKUP($A339,'FE - Flux 2 - UBL'!$A339:$R1214,18,FALSE)=0,"",VLOOKUP($A339,'FE - Flux 2 - UBL'!$A339:$R1214,18,FALSE))</f>
        <v/>
      </c>
      <c r="Q339" s="91" t="str">
        <f>IF(VLOOKUP($A339,'FE - Flux 2 - UBL'!$A339:$S1214,19,FALSE)=0,"",VLOOKUP($A339,'FE - Flux 2 - UBL'!$A339:$S1214,19,FALSE))</f>
        <v/>
      </c>
      <c r="R339" s="91" t="s">
        <v>2174</v>
      </c>
      <c r="S339" s="95" t="str">
        <f>IF(VLOOKUP($A339,'FE - Flux 2 - CII'!$A339:$R779,17,FALSE)=0,"",VLOOKUP($A339,'FE - Flux 2 - CII'!$A339:$R779,18,FALSE))</f>
        <v/>
      </c>
    </row>
    <row r="340" spans="1:19" ht="28">
      <c r="A340" s="109" t="s">
        <v>1519</v>
      </c>
      <c r="B340" s="238" t="str">
        <f>VLOOKUP(A340,'FE - Flux 2 - UBL'!A340:D1020,4,FALSE)</f>
        <v> 0..1</v>
      </c>
      <c r="C340" s="43"/>
      <c r="D340" s="52"/>
      <c r="E340" s="106" t="s">
        <v>279</v>
      </c>
      <c r="F340" s="139"/>
      <c r="G340" s="291" t="s">
        <v>2106</v>
      </c>
      <c r="H340" s="292"/>
      <c r="I340" s="93" t="str">
        <f>IF(VLOOKUP($A340,'FE - Flux 2 - UBL'!$A340:$R1215,11,FALSE)=0,"",VLOOKUP($A340,'FE - Flux 2 - UBL'!$A340:$R1215,11,FALSE))</f>
        <v> CODED</v>
      </c>
      <c r="J340" s="93">
        <f>IF(VLOOKUP($A340,'FE - Flux 2 - UBL'!$A340:$R1215,12,FALSE)=0,"",VLOOKUP($A340,'FE - Flux 2 - UBL'!$A340:$R1215,12,FALSE))</f>
        <v>3</v>
      </c>
      <c r="K340" s="91" t="str">
        <f>IF(VLOOKUP($A340,'FE - Flux 2 - UBL'!$A340:$R1215,13,FALSE)=0,"",VLOOKUP($A340,'FE - Flux 2 - UBL'!$A340:$R1215,13,FALSE))</f>
        <v> UNTDID 1001</v>
      </c>
      <c r="L340" s="159" t="str">
        <f>IF(VLOOKUP($A340,'FE - Flux 2 - UBL'!$A340:$R1215,14,FALSE)=0,"",VLOOKUP($A340,'FE - Flux 2 - UBL'!$A340:$R1215,14,FALSE))</f>
        <v/>
      </c>
      <c r="M340" s="95" t="str">
        <f>IF(VLOOKUP($A340,'FE - Flux 2 - UBL'!$A340:$R1215,15,FALSE)=0,"",VLOOKUP($A340,'FE - Flux 2 - UBL'!$A340:$R1215,15,FALSE))</f>
        <v> Code specifying the functional type of the previous Invoice</v>
      </c>
      <c r="N340" s="95" t="str">
        <f>IF(VLOOKUP($A340,'FE - Flux 2 - UBL'!$A340:$R1215,16,FALSE)=0,"",VLOOKUP($A340,'FE - Flux 2 - UBL'!$A340:$R1215,16,FALSE))</f>
        <v/>
      </c>
      <c r="O340" s="91" t="str">
        <f>IF(VLOOKUP($A340,'FE - Flux 2 - UBL'!$A340:$R1215,17,FALSE)=0,"",VLOOKUP($A340,'FE - Flux 2 - UBL'!$A340:$R1215,17,FALSE))</f>
        <v> G1.01</v>
      </c>
      <c r="P340" s="91" t="str">
        <f>IF(VLOOKUP($A340,'FE - Flux 2 - UBL'!$A340:$R1215,18,FALSE)=0,"",VLOOKUP($A340,'FE - Flux 2 - UBL'!$A340:$R1215,18,FALSE))</f>
        <v/>
      </c>
      <c r="Q340" s="91" t="str">
        <f>IF(VLOOKUP($A340,'FE - Flux 2 - UBL'!$A340:$S1215,19,FALSE)=0,"",VLOOKUP($A340,'FE - Flux 2 - UBL'!$A340:$S1215,19,FALSE))</f>
        <v/>
      </c>
      <c r="R340" s="91" t="s">
        <v>2174</v>
      </c>
      <c r="S340" s="95" t="str">
        <f>IF(VLOOKUP($A340,'FE - Flux 2 - CII'!$A340:$R780,17,FALSE)=0,"",VLOOKUP($A340,'FE - Flux 2 - CII'!$A340:$R780,18,FALSE))</f>
        <v/>
      </c>
    </row>
    <row r="341" spans="1:19" ht="42">
      <c r="A341" s="109" t="s">
        <v>1520</v>
      </c>
      <c r="B341" s="238" t="str">
        <f>VLOOKUP(A341,'FE - Flux 2 - UBL'!A341:D1021,4,FALSE)</f>
        <v> 0..1</v>
      </c>
      <c r="C341" s="43"/>
      <c r="D341" s="30"/>
      <c r="E341" s="139" t="s">
        <v>1521</v>
      </c>
      <c r="F341" s="139"/>
      <c r="G341" s="291" t="s">
        <v>2107</v>
      </c>
      <c r="H341" s="292"/>
      <c r="I341" s="93" t="str">
        <f>IF(VLOOKUP($A341,'FE - Flux 2 - UBL'!$A341:$R1216,11,FALSE)=0,"",VLOOKUP($A341,'FE - Flux 2 - UBL'!$A341:$R1216,11,FALSE))</f>
        <v> DATE</v>
      </c>
      <c r="J341" s="93" t="str">
        <f>IF(VLOOKUP($A341,'FE - Flux 2 - UBL'!$A341:$R1216,12,FALSE)=0,"",VLOOKUP($A341,'FE - Flux 2 - UBL'!$A341:$R1216,12,FALSE))</f>
        <v> ISO</v>
      </c>
      <c r="K341" s="91" t="str">
        <f>IF(VLOOKUP($A341,'FE - Flux 2 - UBL'!$A341:$R1216,13,FALSE)=0,"",VLOOKUP($A341,'FE - Flux 2 - UBL'!$A341:$R1216,13,FALSE))</f>
        <v> YYYY-MM-DD (UBL format) YYYYMMDD (CII format)</v>
      </c>
      <c r="L341" s="159" t="str">
        <f>IF(VLOOKUP($A341,'FE - Flux 2 - UBL'!$A341:$R1216,14,FALSE)=0,"",VLOOKUP($A341,'FE - Flux 2 - UBL'!$A341:$R1216,14,FALSE))</f>
        <v/>
      </c>
      <c r="M341" s="95" t="str">
        <f>IF(VLOOKUP($A341,'FE - Flux 2 - UBL'!$A341:$R1216,15,FALSE)=0,"",VLOOKUP($A341,'FE - Flux 2 - UBL'!$A341:$R1216,15,FALSE))</f>
        <v> Date on which the previous Invoice was issued.</v>
      </c>
      <c r="N341" s="95" t="str">
        <f>IF(VLOOKUP($A341,'FE - Flux 2 - UBL'!$A341:$R1216,16,FALSE)=0,"",VLOOKUP($A341,'FE - Flux 2 - UBL'!$A341:$R1216,16,FALSE))</f>
        <v>The Prior Invoice Issue Date must be provided if the Prior Invoice ID is not unique.</v>
      </c>
      <c r="O341" s="91" t="str">
        <f>IF(VLOOKUP($A341,'FE - Flux 2 - UBL'!$A341:$R1216,17,FALSE)=0,"",VLOOKUP($A341,'FE - Flux 2 - UBL'!$A341:$R1216,17,FALSE))</f>
        <v> G1.09 G6.12</v>
      </c>
      <c r="P341" s="91" t="str">
        <f>IF(VLOOKUP($A341,'FE - Flux 2 - UBL'!$A341:$R1216,18,FALSE)=0,"",VLOOKUP($A341,'FE - Flux 2 - UBL'!$A341:$R1216,18,FALSE))</f>
        <v/>
      </c>
      <c r="Q341" s="91" t="str">
        <f>IF(VLOOKUP($A341,'FE - Flux 2 - UBL'!$A341:$S1216,19,FALSE)=0,"",VLOOKUP($A341,'FE - Flux 2 - UBL'!$A341:$S1216,19,FALSE))</f>
        <v/>
      </c>
      <c r="R341" s="91" t="s">
        <v>2174</v>
      </c>
      <c r="S341" s="95" t="str">
        <f>IF(VLOOKUP($A341,'FE - Flux 2 - CII'!$A341:$R781,17,FALSE)=0,"",VLOOKUP($A341,'FE - Flux 2 - CII'!$A341:$R781,18,FALSE))</f>
        <v/>
      </c>
    </row>
    <row r="342" spans="1:19" ht="28">
      <c r="A342" s="109" t="s">
        <v>1523</v>
      </c>
      <c r="B342" s="238" t="str">
        <f>VLOOKUP(A342,'FE - Flux 2 - UBL'!A342:D1022,4,FALSE)</f>
        <v> 0..1</v>
      </c>
      <c r="C342" s="43"/>
      <c r="D342" s="30"/>
      <c r="E342" s="106" t="s">
        <v>1524</v>
      </c>
      <c r="F342" s="139"/>
      <c r="G342" s="291" t="s">
        <v>2108</v>
      </c>
      <c r="H342" s="292"/>
      <c r="I342" s="93" t="str">
        <f>IF(VLOOKUP($A342,'FE - Flux 2 - UBL'!$A342:$R1217,11,FALSE)=0,"",VLOOKUP($A342,'FE - Flux 2 - UBL'!$A342:$R1217,11,FALSE))</f>
        <v> IDENTIFIER</v>
      </c>
      <c r="J342" s="93">
        <f>IF(VLOOKUP($A342,'FE - Flux 2 - UBL'!$A342:$R1217,12,FALSE)=0,"",VLOOKUP($A342,'FE - Flux 2 - UBL'!$A342:$R1217,12,FALSE))</f>
        <v>6</v>
      </c>
      <c r="K342" s="91" t="str">
        <f>IF(VLOOKUP($A342,'FE - Flux 2 - UBL'!$A342:$R1217,13,FALSE)=0,"",VLOOKUP($A342,'FE - Flux 2 - UBL'!$A342:$R1217,13,FALSE))</f>
        <v/>
      </c>
      <c r="L342" s="159" t="str">
        <f>IF(VLOOKUP($A342,'FE - Flux 2 - UBL'!$A342:$R1217,14,FALSE)=0,"",VLOOKUP($A342,'FE - Flux 2 - UBL'!$A342:$R1217,14,FALSE))</f>
        <v/>
      </c>
      <c r="M342" s="95" t="str">
        <f>IF(VLOOKUP($A342,'FE - Flux 2 - UBL'!$A342:$R1217,15,FALSE)=0,"",VLOOKUP($A342,'FE - Flux 2 - UBL'!$A342:$R1217,15,FALSE))</f>
        <v> Unique identifier of a line within the Invoice.</v>
      </c>
      <c r="N342" s="95" t="str">
        <f>IF(VLOOKUP($A342,'FE - Flux 2 - UBL'!$A342:$R1217,16,FALSE)=0,"",VLOOKUP($A342,'FE - Flux 2 - UBL'!$A342:$R1217,16,FALSE))</f>
        <v/>
      </c>
      <c r="O342" s="91" t="str">
        <f>IF(VLOOKUP($A342,'FE - Flux 2 - UBL'!$A342:$R1217,17,FALSE)=0,"",VLOOKUP($A342,'FE - Flux 2 - UBL'!$A342:$R1217,17,FALSE))</f>
        <v/>
      </c>
      <c r="P342" s="91" t="str">
        <f>IF(VLOOKUP($A342,'FE - Flux 2 - UBL'!$A342:$R1217,18,FALSE)=0,"",VLOOKUP($A342,'FE - Flux 2 - UBL'!$A342:$R1217,18,FALSE))</f>
        <v/>
      </c>
      <c r="Q342" s="91" t="str">
        <f>IF(VLOOKUP($A342,'FE - Flux 2 - UBL'!$A342:$S1217,19,FALSE)=0,"",VLOOKUP($A342,'FE - Flux 2 - UBL'!$A342:$S1217,19,FALSE))</f>
        <v/>
      </c>
      <c r="R342" s="91" t="s">
        <v>2174</v>
      </c>
      <c r="S342" s="95" t="str">
        <f>IF(VLOOKUP($A342,'FE - Flux 2 - CII'!$A342:$R782,17,FALSE)=0,"",VLOOKUP($A342,'FE - Flux 2 - CII'!$A342:$R782,18,FALSE))</f>
        <v/>
      </c>
    </row>
    <row r="343" spans="1:19" ht="28">
      <c r="A343" s="97" t="s">
        <v>1526</v>
      </c>
      <c r="B343" s="238" t="str">
        <f>VLOOKUP(A343,'FE - Flux 2 - UBL'!A343:D1023,4,FALSE)</f>
        <v> 0..1</v>
      </c>
      <c r="C343" s="43"/>
      <c r="D343" s="137" t="s">
        <v>1527</v>
      </c>
      <c r="E343" s="133"/>
      <c r="F343" s="133"/>
      <c r="G343" s="291" t="s">
        <v>2109</v>
      </c>
      <c r="H343" s="292"/>
      <c r="I343" s="93" t="str">
        <f>IF(VLOOKUP($A343,'FE - Flux 2 - UBL'!$A343:$R1218,11,FALSE)=0,"",VLOOKUP($A343,'FE - Flux 2 - UBL'!$A343:$R1218,11,FALSE))</f>
        <v/>
      </c>
      <c r="J343" s="93" t="str">
        <f>IF(VLOOKUP($A343,'FE - Flux 2 - UBL'!$A343:$R1218,12,FALSE)=0,"",VLOOKUP($A343,'FE - Flux 2 - UBL'!$A343:$R1218,12,FALSE))</f>
        <v/>
      </c>
      <c r="K343" s="91" t="str">
        <f>IF(VLOOKUP($A343,'FE - Flux 2 - UBL'!$A343:$R1218,13,FALSE)=0,"",VLOOKUP($A343,'FE - Flux 2 - UBL'!$A343:$R1218,13,FALSE))</f>
        <v/>
      </c>
      <c r="L343" s="159" t="str">
        <f>IF(VLOOKUP($A343,'FE - Flux 2 - UBL'!$A343:$R1218,14,FALSE)=0,"",VLOOKUP($A343,'FE - Flux 2 - UBL'!$A343:$R1218,14,FALSE))</f>
        <v/>
      </c>
      <c r="M343" s="95" t="str">
        <f>IF(VLOOKUP($A343,'FE - Flux 2 - UBL'!$A343:$R1218,15,FALSE)=0,"",VLOOKUP($A343,'FE - Flux 2 - UBL'!$A343:$R1218,15,FALSE))</f>
        <v/>
      </c>
      <c r="N343" s="95" t="str">
        <f>IF(VLOOKUP($A343,'FE - Flux 2 - UBL'!$A343:$R1218,16,FALSE)=0,"",VLOOKUP($A343,'FE - Flux 2 - UBL'!$A343:$R1218,16,FALSE))</f>
        <v> Details on the referenced shipping notice</v>
      </c>
      <c r="O343" s="91" t="str">
        <f>IF(VLOOKUP($A343,'FE - Flux 2 - UBL'!$A343:$R1218,17,FALSE)=0,"",VLOOKUP($A343,'FE - Flux 2 - UBL'!$A343:$R1218,17,FALSE))</f>
        <v/>
      </c>
      <c r="P343" s="91" t="str">
        <f>IF(VLOOKUP($A343,'FE - Flux 2 - UBL'!$A343:$R1218,18,FALSE)=0,"",VLOOKUP($A343,'FE - Flux 2 - UBL'!$A343:$R1218,18,FALSE))</f>
        <v/>
      </c>
      <c r="Q343" s="91" t="str">
        <f>IF(VLOOKUP($A343,'FE - Flux 2 - UBL'!$A343:$S1218,19,FALSE)=0,"",VLOOKUP($A343,'FE - Flux 2 - UBL'!$A343:$S1218,19,FALSE))</f>
        <v/>
      </c>
      <c r="R343" s="91" t="s">
        <v>2174</v>
      </c>
      <c r="S343" s="95" t="str">
        <f>IF(VLOOKUP($A343,'FE - Flux 2 - CII'!$A343:$R783,17,FALSE)=0,"",VLOOKUP($A343,'FE - Flux 2 - CII'!$A343:$R783,18,FALSE))</f>
        <v/>
      </c>
    </row>
    <row r="344" spans="1:19" ht="28">
      <c r="A344" s="109" t="s">
        <v>1530</v>
      </c>
      <c r="B344" s="238" t="str">
        <f>VLOOKUP(A344,'FE - Flux 2 - UBL'!A344:D1024,4,FALSE)</f>
        <v> 1..1</v>
      </c>
      <c r="C344" s="43"/>
      <c r="D344" s="52"/>
      <c r="E344" s="139" t="s">
        <v>1531</v>
      </c>
      <c r="F344" s="139"/>
      <c r="G344" s="291" t="s">
        <v>2110</v>
      </c>
      <c r="H344" s="292"/>
      <c r="I344" s="93" t="str">
        <f>IF(VLOOKUP($A344,'FE - Flux 2 - UBL'!$A344:$R1219,11,FALSE)=0,"",VLOOKUP($A344,'FE - Flux 2 - UBL'!$A344:$R1219,11,FALSE))</f>
        <v> IDENTIFIER</v>
      </c>
      <c r="J344" s="93">
        <f>IF(VLOOKUP($A344,'FE - Flux 2 - UBL'!$A344:$R1219,12,FALSE)=0,"",VLOOKUP($A344,'FE - Flux 2 - UBL'!$A344:$R1219,12,FALSE))</f>
        <v>50</v>
      </c>
      <c r="K344" s="91" t="str">
        <f>IF(VLOOKUP($A344,'FE - Flux 2 - UBL'!$A344:$R1219,13,FALSE)=0,"",VLOOKUP($A344,'FE - Flux 2 - UBL'!$A344:$R1219,13,FALSE))</f>
        <v/>
      </c>
      <c r="L344" s="159" t="str">
        <f>IF(VLOOKUP($A344,'FE - Flux 2 - UBL'!$A344:$R1219,14,FALSE)=0,"",VLOOKUP($A344,'FE - Flux 2 - UBL'!$A344:$R1219,14,FALSE))</f>
        <v/>
      </c>
      <c r="M344" s="95" t="str">
        <f>IF(VLOOKUP($A344,'FE - Flux 2 - UBL'!$A344:$R1219,15,FALSE)=0,"",VLOOKUP($A344,'FE - Flux 2 - UBL'!$A344:$R1219,15,FALSE))</f>
        <v/>
      </c>
      <c r="N344" s="95" t="str">
        <f>IF(VLOOKUP($A344,'FE - Flux 2 - UBL'!$A344:$R1219,16,FALSE)=0,"",VLOOKUP($A344,'FE - Flux 2 - UBL'!$A344:$R1219,16,FALSE))</f>
        <v> Dispatch notice identifier</v>
      </c>
      <c r="O344" s="91" t="str">
        <f>IF(VLOOKUP($A344,'FE - Flux 2 - UBL'!$A344:$R1219,17,FALSE)=0,"",VLOOKUP($A344,'FE - Flux 2 - UBL'!$A344:$R1219,17,FALSE))</f>
        <v/>
      </c>
      <c r="P344" s="91" t="str">
        <f>IF(VLOOKUP($A344,'FE - Flux 2 - UBL'!$A344:$R1219,18,FALSE)=0,"",VLOOKUP($A344,'FE - Flux 2 - UBL'!$A344:$R1219,18,FALSE))</f>
        <v/>
      </c>
      <c r="Q344" s="91" t="str">
        <f>IF(VLOOKUP($A344,'FE - Flux 2 - UBL'!$A344:$S1219,19,FALSE)=0,"",VLOOKUP($A344,'FE - Flux 2 - UBL'!$A344:$S1219,19,FALSE))</f>
        <v/>
      </c>
      <c r="R344" s="91" t="s">
        <v>2174</v>
      </c>
      <c r="S344" s="95" t="str">
        <f>IF(VLOOKUP($A344,'FE - Flux 2 - CII'!$A344:$R784,17,FALSE)=0,"",VLOOKUP($A344,'FE - Flux 2 - CII'!$A344:$R784,18,FALSE))</f>
        <v/>
      </c>
    </row>
    <row r="345" spans="1:19" ht="28">
      <c r="A345" s="109" t="s">
        <v>1533</v>
      </c>
      <c r="B345" s="238" t="str">
        <f>VLOOKUP(A345,'FE - Flux 2 - UBL'!A345:D1025,4,FALSE)</f>
        <v> 0..1</v>
      </c>
      <c r="C345" s="43"/>
      <c r="D345" s="52"/>
      <c r="E345" s="106" t="s">
        <v>1534</v>
      </c>
      <c r="F345" s="139"/>
      <c r="G345" s="291" t="s">
        <v>2111</v>
      </c>
      <c r="H345" s="292"/>
      <c r="I345" s="93" t="str">
        <f>IF(VLOOKUP($A345,'FE - Flux 2 - UBL'!$A345:$R1220,11,FALSE)=0,"",VLOOKUP($A345,'FE - Flux 2 - UBL'!$A345:$R1220,11,FALSE))</f>
        <v> IDENTIFIER</v>
      </c>
      <c r="J345" s="93">
        <f>IF(VLOOKUP($A345,'FE - Flux 2 - UBL'!$A345:$R1220,12,FALSE)=0,"",VLOOKUP($A345,'FE - Flux 2 - UBL'!$A345:$R1220,12,FALSE))</f>
        <v>50</v>
      </c>
      <c r="K345" s="91" t="str">
        <f>IF(VLOOKUP($A345,'FE - Flux 2 - UBL'!$A345:$R1220,13,FALSE)=0,"",VLOOKUP($A345,'FE - Flux 2 - UBL'!$A345:$R1220,13,FALSE))</f>
        <v/>
      </c>
      <c r="L345" s="159" t="str">
        <f>IF(VLOOKUP($A345,'FE - Flux 2 - UBL'!$A345:$R1220,14,FALSE)=0,"",VLOOKUP($A345,'FE - Flux 2 - UBL'!$A345:$R1220,14,FALSE))</f>
        <v/>
      </c>
      <c r="M345" s="95" t="str">
        <f>IF(VLOOKUP($A345,'FE - Flux 2 - UBL'!$A345:$R1220,15,FALSE)=0,"",VLOOKUP($A345,'FE - Flux 2 - UBL'!$A345:$R1220,15,FALSE))</f>
        <v/>
      </c>
      <c r="N345" s="95" t="str">
        <f>IF(VLOOKUP($A345,'FE - Flux 2 - UBL'!$A345:$R1220,16,FALSE)=0,"",VLOOKUP($A345,'FE - Flux 2 - UBL'!$A345:$R1220,16,FALSE))</f>
        <v> Shipment notice line identifier</v>
      </c>
      <c r="O345" s="91" t="str">
        <f>IF(VLOOKUP($A345,'FE - Flux 2 - UBL'!$A345:$R1220,17,FALSE)=0,"",VLOOKUP($A345,'FE - Flux 2 - UBL'!$A345:$R1220,17,FALSE))</f>
        <v/>
      </c>
      <c r="P345" s="91" t="str">
        <f>IF(VLOOKUP($A345,'FE - Flux 2 - UBL'!$A345:$R1220,18,FALSE)=0,"",VLOOKUP($A345,'FE - Flux 2 - UBL'!$A345:$R1220,18,FALSE))</f>
        <v/>
      </c>
      <c r="Q345" s="91" t="str">
        <f>IF(VLOOKUP($A345,'FE - Flux 2 - UBL'!$A345:$S1220,19,FALSE)=0,"",VLOOKUP($A345,'FE - Flux 2 - UBL'!$A345:$S1220,19,FALSE))</f>
        <v/>
      </c>
      <c r="R345" s="91" t="s">
        <v>2174</v>
      </c>
      <c r="S345" s="95" t="str">
        <f>IF(VLOOKUP($A345,'FE - Flux 2 - CII'!$A345:$R785,17,FALSE)=0,"",VLOOKUP($A345,'FE - Flux 2 - CII'!$A345:$R785,18,FALSE))</f>
        <v/>
      </c>
    </row>
    <row r="346" spans="1:19" ht="28">
      <c r="A346" s="97" t="s">
        <v>1537</v>
      </c>
      <c r="B346" s="238" t="str">
        <f>VLOOKUP(A346,'FE - Flux 2 - UBL'!A346:D1026,4,FALSE)</f>
        <v> 0..1</v>
      </c>
      <c r="C346" s="43"/>
      <c r="D346" s="137" t="s">
        <v>1538</v>
      </c>
      <c r="E346" s="133"/>
      <c r="F346" s="133"/>
      <c r="G346" s="291" t="s">
        <v>2112</v>
      </c>
      <c r="H346" s="292"/>
      <c r="I346" s="93" t="str">
        <f>IF(VLOOKUP($A346,'FE - Flux 2 - UBL'!$A346:$R1221,11,FALSE)=0,"",VLOOKUP($A346,'FE - Flux 2 - UBL'!$A346:$R1221,11,FALSE))</f>
        <v/>
      </c>
      <c r="J346" s="93" t="str">
        <f>IF(VLOOKUP($A346,'FE - Flux 2 - UBL'!$A346:$R1221,12,FALSE)=0,"",VLOOKUP($A346,'FE - Flux 2 - UBL'!$A346:$R1221,12,FALSE))</f>
        <v/>
      </c>
      <c r="K346" s="91" t="str">
        <f>IF(VLOOKUP($A346,'FE - Flux 2 - UBL'!$A346:$R1221,13,FALSE)=0,"",VLOOKUP($A346,'FE - Flux 2 - UBL'!$A346:$R1221,13,FALSE))</f>
        <v/>
      </c>
      <c r="L346" s="159" t="str">
        <f>IF(VLOOKUP($A346,'FE - Flux 2 - UBL'!$A346:$R1221,14,FALSE)=0,"",VLOOKUP($A346,'FE - Flux 2 - UBL'!$A346:$R1221,14,FALSE))</f>
        <v/>
      </c>
      <c r="M346" s="95" t="str">
        <f>IF(VLOOKUP($A346,'FE - Flux 2 - UBL'!$A346:$R1221,15,FALSE)=0,"",VLOOKUP($A346,'FE - Flux 2 - UBL'!$A346:$R1221,15,FALSE))</f>
        <v/>
      </c>
      <c r="N346" s="95" t="str">
        <f>IF(VLOOKUP($A346,'FE - Flux 2 - UBL'!$A346:$R1221,16,FALSE)=0,"",VLOOKUP($A346,'FE - Flux 2 - UBL'!$A346:$R1221,16,FALSE))</f>
        <v> Details on the referenced receipt notice</v>
      </c>
      <c r="O346" s="91" t="str">
        <f>IF(VLOOKUP($A346,'FE - Flux 2 - UBL'!$A346:$R1221,17,FALSE)=0,"",VLOOKUP($A346,'FE - Flux 2 - UBL'!$A346:$R1221,17,FALSE))</f>
        <v/>
      </c>
      <c r="P346" s="91" t="str">
        <f>IF(VLOOKUP($A346,'FE - Flux 2 - UBL'!$A346:$R1221,18,FALSE)=0,"",VLOOKUP($A346,'FE - Flux 2 - UBL'!$A346:$R1221,18,FALSE))</f>
        <v/>
      </c>
      <c r="Q346" s="91" t="str">
        <f>IF(VLOOKUP($A346,'FE - Flux 2 - UBL'!$A346:$S1221,19,FALSE)=0,"",VLOOKUP($A346,'FE - Flux 2 - UBL'!$A346:$S1221,19,FALSE))</f>
        <v/>
      </c>
      <c r="R346" s="91" t="s">
        <v>2174</v>
      </c>
      <c r="S346" s="95" t="str">
        <f>IF(VLOOKUP($A346,'FE - Flux 2 - CII'!$A346:$R786,17,FALSE)=0,"",VLOOKUP($A346,'FE - Flux 2 - CII'!$A346:$R786,18,FALSE))</f>
        <v/>
      </c>
    </row>
    <row r="347" spans="1:19" ht="28">
      <c r="A347" s="109" t="s">
        <v>1541</v>
      </c>
      <c r="B347" s="238" t="str">
        <f>VLOOKUP(A347,'FE - Flux 2 - UBL'!A347:D1027,4,FALSE)</f>
        <v> 1..1</v>
      </c>
      <c r="C347" s="43"/>
      <c r="D347" s="52"/>
      <c r="E347" s="139" t="s">
        <v>1542</v>
      </c>
      <c r="F347" s="139"/>
      <c r="G347" s="291" t="s">
        <v>2113</v>
      </c>
      <c r="H347" s="292"/>
      <c r="I347" s="93" t="str">
        <f>IF(VLOOKUP($A347,'FE - Flux 2 - UBL'!$A347:$R1222,11,FALSE)=0,"",VLOOKUP($A347,'FE - Flux 2 - UBL'!$A347:$R1222,11,FALSE))</f>
        <v> IDENTIFIER</v>
      </c>
      <c r="J347" s="93">
        <f>IF(VLOOKUP($A347,'FE - Flux 2 - UBL'!$A347:$R1222,12,FALSE)=0,"",VLOOKUP($A347,'FE - Flux 2 - UBL'!$A347:$R1222,12,FALSE))</f>
        <v>50</v>
      </c>
      <c r="K347" s="91" t="str">
        <f>IF(VLOOKUP($A347,'FE - Flux 2 - UBL'!$A347:$R1222,13,FALSE)=0,"",VLOOKUP($A347,'FE - Flux 2 - UBL'!$A347:$R1222,13,FALSE))</f>
        <v/>
      </c>
      <c r="L347" s="159" t="str">
        <f>IF(VLOOKUP($A347,'FE - Flux 2 - UBL'!$A347:$R1222,14,FALSE)=0,"",VLOOKUP($A347,'FE - Flux 2 - UBL'!$A347:$R1222,14,FALSE))</f>
        <v/>
      </c>
      <c r="M347" s="95" t="str">
        <f>IF(VLOOKUP($A347,'FE - Flux 2 - UBL'!$A347:$R1222,15,FALSE)=0,"",VLOOKUP($A347,'FE - Flux 2 - UBL'!$A347:$R1222,15,FALSE))</f>
        <v/>
      </c>
      <c r="N347" s="95" t="str">
        <f>IF(VLOOKUP($A347,'FE - Flux 2 - UBL'!$A347:$R1222,16,FALSE)=0,"",VLOOKUP($A347,'FE - Flux 2 - UBL'!$A347:$R1222,16,FALSE))</f>
        <v> ID of receipt notice</v>
      </c>
      <c r="O347" s="91" t="str">
        <f>IF(VLOOKUP($A347,'FE - Flux 2 - UBL'!$A347:$R1222,17,FALSE)=0,"",VLOOKUP($A347,'FE - Flux 2 - UBL'!$A347:$R1222,17,FALSE))</f>
        <v/>
      </c>
      <c r="P347" s="91" t="str">
        <f>IF(VLOOKUP($A347,'FE - Flux 2 - UBL'!$A347:$R1222,18,FALSE)=0,"",VLOOKUP($A347,'FE - Flux 2 - UBL'!$A347:$R1222,18,FALSE))</f>
        <v/>
      </c>
      <c r="Q347" s="91" t="str">
        <f>IF(VLOOKUP($A347,'FE - Flux 2 - UBL'!$A347:$S1222,19,FALSE)=0,"",VLOOKUP($A347,'FE - Flux 2 - UBL'!$A347:$S1222,19,FALSE))</f>
        <v/>
      </c>
      <c r="R347" s="91" t="s">
        <v>2174</v>
      </c>
      <c r="S347" s="95" t="str">
        <f>IF(VLOOKUP($A347,'FE - Flux 2 - CII'!$A347:$R787,17,FALSE)=0,"",VLOOKUP($A347,'FE - Flux 2 - CII'!$A347:$R787,18,FALSE))</f>
        <v/>
      </c>
    </row>
    <row r="348" spans="1:19" ht="28">
      <c r="A348" s="109" t="s">
        <v>1545</v>
      </c>
      <c r="B348" s="238" t="str">
        <f>VLOOKUP(A348,'FE - Flux 2 - UBL'!A348:D1028,4,FALSE)</f>
        <v> 0..1</v>
      </c>
      <c r="C348" s="43"/>
      <c r="D348" s="52"/>
      <c r="E348" s="106" t="s">
        <v>1546</v>
      </c>
      <c r="F348" s="139"/>
      <c r="G348" s="291" t="s">
        <v>2114</v>
      </c>
      <c r="H348" s="292"/>
      <c r="I348" s="93" t="str">
        <f>IF(VLOOKUP($A348,'FE - Flux 2 - UBL'!$A348:$R1223,11,FALSE)=0,"",VLOOKUP($A348,'FE - Flux 2 - UBL'!$A348:$R1223,11,FALSE))</f>
        <v> IDENTIFIER</v>
      </c>
      <c r="J348" s="93">
        <f>IF(VLOOKUP($A348,'FE - Flux 2 - UBL'!$A348:$R1223,12,FALSE)=0,"",VLOOKUP($A348,'FE - Flux 2 - UBL'!$A348:$R1223,12,FALSE))</f>
        <v>50</v>
      </c>
      <c r="K348" s="91" t="str">
        <f>IF(VLOOKUP($A348,'FE - Flux 2 - UBL'!$A348:$R1223,13,FALSE)=0,"",VLOOKUP($A348,'FE - Flux 2 - UBL'!$A348:$R1223,13,FALSE))</f>
        <v/>
      </c>
      <c r="L348" s="159" t="str">
        <f>IF(VLOOKUP($A348,'FE - Flux 2 - UBL'!$A348:$R1223,14,FALSE)=0,"",VLOOKUP($A348,'FE - Flux 2 - UBL'!$A348:$R1223,14,FALSE))</f>
        <v/>
      </c>
      <c r="M348" s="95" t="str">
        <f>IF(VLOOKUP($A348,'FE - Flux 2 - UBL'!$A348:$R1223,15,FALSE)=0,"",VLOOKUP($A348,'FE - Flux 2 - UBL'!$A348:$R1223,15,FALSE))</f>
        <v/>
      </c>
      <c r="N348" s="95" t="str">
        <f>IF(VLOOKUP($A348,'FE - Flux 2 - UBL'!$A348:$R1223,16,FALSE)=0,"",VLOOKUP($A348,'FE - Flux 2 - UBL'!$A348:$R1223,16,FALSE))</f>
        <v>ID of the receipt notification line</v>
      </c>
      <c r="O348" s="91" t="str">
        <f>IF(VLOOKUP($A348,'FE - Flux 2 - UBL'!$A348:$R1223,17,FALSE)=0,"",VLOOKUP($A348,'FE - Flux 2 - UBL'!$A348:$R1223,17,FALSE))</f>
        <v/>
      </c>
      <c r="P348" s="91" t="str">
        <f>IF(VLOOKUP($A348,'FE - Flux 2 - UBL'!$A348:$R1223,18,FALSE)=0,"",VLOOKUP($A348,'FE - Flux 2 - UBL'!$A348:$R1223,18,FALSE))</f>
        <v/>
      </c>
      <c r="Q348" s="91" t="str">
        <f>IF(VLOOKUP($A348,'FE - Flux 2 - UBL'!$A348:$S1223,19,FALSE)=0,"",VLOOKUP($A348,'FE - Flux 2 - UBL'!$A348:$S1223,19,FALSE))</f>
        <v/>
      </c>
      <c r="R348" s="91" t="s">
        <v>2174</v>
      </c>
      <c r="S348" s="95" t="str">
        <f>IF(VLOOKUP($A348,'FE - Flux 2 - CII'!$A348:$R788,17,FALSE)=0,"",VLOOKUP($A348,'FE - Flux 2 - CII'!$A348:$R788,18,FALSE))</f>
        <v/>
      </c>
    </row>
    <row r="349" spans="1:19" ht="28">
      <c r="A349" s="97" t="s">
        <v>1549</v>
      </c>
      <c r="B349" s="238" t="str">
        <f>VLOOKUP(A349,'FE - Flux 2 - UBL'!A349:D1029,4,FALSE)</f>
        <v> 0..1</v>
      </c>
      <c r="C349" s="43"/>
      <c r="D349" s="137" t="s">
        <v>1550</v>
      </c>
      <c r="E349" s="133"/>
      <c r="F349" s="133"/>
      <c r="G349" s="291" t="s">
        <v>2115</v>
      </c>
      <c r="H349" s="292"/>
      <c r="I349" s="93" t="str">
        <f>IF(VLOOKUP($A349,'FE - Flux 2 - UBL'!$A349:$R1224,11,FALSE)=0,"",VLOOKUP($A349,'FE - Flux 2 - UBL'!$A349:$R1224,11,FALSE))</f>
        <v/>
      </c>
      <c r="J349" s="93" t="str">
        <f>IF(VLOOKUP($A349,'FE - Flux 2 - UBL'!$A349:$R1224,12,FALSE)=0,"",VLOOKUP($A349,'FE - Flux 2 - UBL'!$A349:$R1224,12,FALSE))</f>
        <v/>
      </c>
      <c r="K349" s="91" t="str">
        <f>IF(VLOOKUP($A349,'FE - Flux 2 - UBL'!$A349:$R1224,13,FALSE)=0,"",VLOOKUP($A349,'FE - Flux 2 - UBL'!$A349:$R1224,13,FALSE))</f>
        <v/>
      </c>
      <c r="L349" s="159" t="str">
        <f>IF(VLOOKUP($A349,'FE - Flux 2 - UBL'!$A349:$R1224,14,FALSE)=0,"",VLOOKUP($A349,'FE - Flux 2 - UBL'!$A349:$R1224,14,FALSE))</f>
        <v/>
      </c>
      <c r="M349" s="95" t="str">
        <f>IF(VLOOKUP($A349,'FE - Flux 2 - UBL'!$A349:$R1224,15,FALSE)=0,"",VLOOKUP($A349,'FE - Flux 2 - UBL'!$A349:$R1224,15,FALSE))</f>
        <v/>
      </c>
      <c r="N349" s="95" t="str">
        <f>IF(VLOOKUP($A349,'FE - Flux 2 - UBL'!$A349:$R1224,16,FALSE)=0,"",VLOOKUP($A349,'FE - Flux 2 - UBL'!$A349:$R1224,16,FALSE))</f>
        <v> Details of the referenced Sale order</v>
      </c>
      <c r="O349" s="91" t="str">
        <f>IF(VLOOKUP($A349,'FE - Flux 2 - UBL'!$A349:$R1224,17,FALSE)=0,"",VLOOKUP($A349,'FE - Flux 2 - UBL'!$A349:$R1224,17,FALSE))</f>
        <v/>
      </c>
      <c r="P349" s="91" t="str">
        <f>IF(VLOOKUP($A349,'FE - Flux 2 - UBL'!$A349:$R1224,18,FALSE)=0,"",VLOOKUP($A349,'FE - Flux 2 - UBL'!$A349:$R1224,18,FALSE))</f>
        <v/>
      </c>
      <c r="Q349" s="91" t="str">
        <f>IF(VLOOKUP($A349,'FE - Flux 2 - UBL'!$A349:$S1224,19,FALSE)=0,"",VLOOKUP($A349,'FE - Flux 2 - UBL'!$A349:$S1224,19,FALSE))</f>
        <v/>
      </c>
      <c r="R349" s="91" t="s">
        <v>2174</v>
      </c>
      <c r="S349" s="95" t="str">
        <f>IF(VLOOKUP($A349,'FE - Flux 2 - CII'!$A349:$R789,17,FALSE)=0,"",VLOOKUP($A349,'FE - Flux 2 - CII'!$A349:$R789,18,FALSE))</f>
        <v/>
      </c>
    </row>
    <row r="350" spans="1:19" ht="28">
      <c r="A350" s="109" t="s">
        <v>1553</v>
      </c>
      <c r="B350" s="238" t="str">
        <f>VLOOKUP(A350,'FE - Flux 2 - UBL'!A350:D1030,4,FALSE)</f>
        <v> 1..1</v>
      </c>
      <c r="C350" s="43"/>
      <c r="D350" s="52"/>
      <c r="E350" s="139" t="s">
        <v>1554</v>
      </c>
      <c r="F350" s="139"/>
      <c r="G350" s="291" t="s">
        <v>2116</v>
      </c>
      <c r="H350" s="292"/>
      <c r="I350" s="93" t="str">
        <f>IF(VLOOKUP($A350,'FE - Flux 2 - UBL'!$A350:$R1225,11,FALSE)=0,"",VLOOKUP($A350,'FE - Flux 2 - UBL'!$A350:$R1225,11,FALSE))</f>
        <v> IDENTIFIER</v>
      </c>
      <c r="J350" s="93">
        <f>IF(VLOOKUP($A350,'FE - Flux 2 - UBL'!$A350:$R1225,12,FALSE)=0,"",VLOOKUP($A350,'FE - Flux 2 - UBL'!$A350:$R1225,12,FALSE))</f>
        <v>50</v>
      </c>
      <c r="K350" s="91" t="str">
        <f>IF(VLOOKUP($A350,'FE - Flux 2 - UBL'!$A350:$R1225,13,FALSE)=0,"",VLOOKUP($A350,'FE - Flux 2 - UBL'!$A350:$R1225,13,FALSE))</f>
        <v/>
      </c>
      <c r="L350" s="159" t="str">
        <f>IF(VLOOKUP($A350,'FE - Flux 2 - UBL'!$A350:$R1225,14,FALSE)=0,"",VLOOKUP($A350,'FE - Flux 2 - UBL'!$A350:$R1225,14,FALSE))</f>
        <v/>
      </c>
      <c r="M350" s="95" t="str">
        <f>IF(VLOOKUP($A350,'FE - Flux 2 - UBL'!$A350:$R1225,15,FALSE)=0,"",VLOOKUP($A350,'FE - Flux 2 - UBL'!$A350:$R1225,15,FALSE))</f>
        <v/>
      </c>
      <c r="N350" s="95" t="str">
        <f>IF(VLOOKUP($A350,'FE - Flux 2 - UBL'!$A350:$R1225,16,FALSE)=0,"",VLOOKUP($A350,'FE - Flux 2 - UBL'!$A350:$R1225,16,FALSE))</f>
        <v> Sales order identifier</v>
      </c>
      <c r="O350" s="91" t="str">
        <f>IF(VLOOKUP($A350,'FE - Flux 2 - UBL'!$A350:$R1225,17,FALSE)=0,"",VLOOKUP($A350,'FE - Flux 2 - UBL'!$A350:$R1225,17,FALSE))</f>
        <v/>
      </c>
      <c r="P350" s="91" t="str">
        <f>IF(VLOOKUP($A350,'FE - Flux 2 - UBL'!$A350:$R1225,18,FALSE)=0,"",VLOOKUP($A350,'FE - Flux 2 - UBL'!$A350:$R1225,18,FALSE))</f>
        <v/>
      </c>
      <c r="Q350" s="91" t="str">
        <f>IF(VLOOKUP($A350,'FE - Flux 2 - UBL'!$A350:$S1225,19,FALSE)=0,"",VLOOKUP($A350,'FE - Flux 2 - UBL'!$A350:$S1225,19,FALSE))</f>
        <v/>
      </c>
      <c r="R350" s="91" t="s">
        <v>2174</v>
      </c>
      <c r="S350" s="95" t="str">
        <f>IF(VLOOKUP($A350,'FE - Flux 2 - CII'!$A350:$R790,17,FALSE)=0,"",VLOOKUP($A350,'FE - Flux 2 - CII'!$A350:$R790,18,FALSE))</f>
        <v/>
      </c>
    </row>
    <row r="351" spans="1:19" ht="28">
      <c r="A351" s="109" t="s">
        <v>1557</v>
      </c>
      <c r="B351" s="238" t="str">
        <f>VLOOKUP(A351,'FE - Flux 2 - UBL'!A351:D1031,4,FALSE)</f>
        <v> 0..1</v>
      </c>
      <c r="C351" s="43"/>
      <c r="D351" s="52"/>
      <c r="E351" s="102" t="s">
        <v>1558</v>
      </c>
      <c r="F351" s="102"/>
      <c r="G351" s="291" t="s">
        <v>2117</v>
      </c>
      <c r="H351" s="292"/>
      <c r="I351" s="93" t="str">
        <f>IF(VLOOKUP($A351,'FE - Flux 2 - UBL'!$A351:$R1226,11,FALSE)=0,"",VLOOKUP($A351,'FE - Flux 2 - UBL'!$A351:$R1226,11,FALSE))</f>
        <v> IDENTIFIER</v>
      </c>
      <c r="J351" s="93">
        <f>IF(VLOOKUP($A351,'FE - Flux 2 - UBL'!$A351:$R1226,12,FALSE)=0,"",VLOOKUP($A351,'FE - Flux 2 - UBL'!$A351:$R1226,12,FALSE))</f>
        <v>50</v>
      </c>
      <c r="K351" s="91" t="str">
        <f>IF(VLOOKUP($A351,'FE - Flux 2 - UBL'!$A351:$R1226,13,FALSE)=0,"",VLOOKUP($A351,'FE - Flux 2 - UBL'!$A351:$R1226,13,FALSE))</f>
        <v/>
      </c>
      <c r="L351" s="159" t="str">
        <f>IF(VLOOKUP($A351,'FE - Flux 2 - UBL'!$A351:$R1226,14,FALSE)=0,"",VLOOKUP($A351,'FE - Flux 2 - UBL'!$A351:$R1226,14,FALSE))</f>
        <v/>
      </c>
      <c r="M351" s="95" t="str">
        <f>IF(VLOOKUP($A351,'FE - Flux 2 - UBL'!$A351:$R1226,15,FALSE)=0,"",VLOOKUP($A351,'FE - Flux 2 - UBL'!$A351:$R1226,15,FALSE))</f>
        <v/>
      </c>
      <c r="N351" s="95" t="str">
        <f>IF(VLOOKUP($A351,'FE - Flux 2 - UBL'!$A351:$R1226,16,FALSE)=0,"",VLOOKUP($A351,'FE - Flux 2 - UBL'!$A351:$R1226,16,FALSE))</f>
        <v> Sales order line identifier</v>
      </c>
      <c r="O351" s="91" t="str">
        <f>IF(VLOOKUP($A351,'FE - Flux 2 - UBL'!$A351:$R1226,17,FALSE)=0,"",VLOOKUP($A351,'FE - Flux 2 - UBL'!$A351:$R1226,17,FALSE))</f>
        <v/>
      </c>
      <c r="P351" s="91" t="str">
        <f>IF(VLOOKUP($A351,'FE - Flux 2 - UBL'!$A351:$R1226,18,FALSE)=0,"",VLOOKUP($A351,'FE - Flux 2 - UBL'!$A351:$R1226,18,FALSE))</f>
        <v/>
      </c>
      <c r="Q351" s="91" t="str">
        <f>IF(VLOOKUP($A351,'FE - Flux 2 - UBL'!$A351:$S1226,19,FALSE)=0,"",VLOOKUP($A351,'FE - Flux 2 - UBL'!$A351:$S1226,19,FALSE))</f>
        <v/>
      </c>
      <c r="R351" s="91" t="s">
        <v>2174</v>
      </c>
      <c r="S351" s="95" t="str">
        <f>IF(VLOOKUP($A351,'FE - Flux 2 - CII'!$A351:$R791,17,FALSE)=0,"",VLOOKUP($A351,'FE - Flux 2 - CII'!$A351:$R791,18,FALSE))</f>
        <v/>
      </c>
    </row>
    <row r="352" spans="1:19" ht="28">
      <c r="A352" s="97" t="s">
        <v>1561</v>
      </c>
      <c r="B352" s="238" t="str">
        <f>VLOOKUP(A352,'FE - Flux 2 - UBL'!A352:D1032,4,FALSE)</f>
        <v> 0..1</v>
      </c>
      <c r="C352" s="43"/>
      <c r="D352" s="137" t="s">
        <v>2118</v>
      </c>
      <c r="E352" s="133"/>
      <c r="F352" s="133"/>
      <c r="G352" s="291" t="s">
        <v>2119</v>
      </c>
      <c r="H352" s="292"/>
      <c r="I352" s="93" t="str">
        <f>IF(VLOOKUP($A352,'FE - Flux 2 - UBL'!$A352:$R1227,11,FALSE)=0,"",VLOOKUP($A352,'FE - Flux 2 - UBL'!$A352:$R1227,11,FALSE))</f>
        <v/>
      </c>
      <c r="J352" s="93" t="str">
        <f>IF(VLOOKUP($A352,'FE - Flux 2 - UBL'!$A352:$R1227,12,FALSE)=0,"",VLOOKUP($A352,'FE - Flux 2 - UBL'!$A352:$R1227,12,FALSE))</f>
        <v/>
      </c>
      <c r="K352" s="91" t="str">
        <f>IF(VLOOKUP($A352,'FE - Flux 2 - UBL'!$A352:$R1227,13,FALSE)=0,"",VLOOKUP($A352,'FE - Flux 2 - UBL'!$A352:$R1227,13,FALSE))</f>
        <v/>
      </c>
      <c r="L352" s="159" t="str">
        <f>IF(VLOOKUP($A352,'FE - Flux 2 - UBL'!$A352:$R1227,14,FALSE)=0,"",VLOOKUP($A352,'FE - Flux 2 - UBL'!$A352:$R1227,14,FALSE))</f>
        <v/>
      </c>
      <c r="M352" s="95" t="str">
        <f>IF(VLOOKUP($A352,'FE - Flux 2 - UBL'!$A352:$R1227,15,FALSE)=0,"",VLOOKUP($A352,'FE - Flux 2 - UBL'!$A352:$R1227,15,FALSE))</f>
        <v/>
      </c>
      <c r="N352" s="95" t="str">
        <f>IF(VLOOKUP($A352,'FE - Flux 2 - UBL'!$A352:$R1227,16,FALSE)=0,"",VLOOKUP($A352,'FE - Flux 2 - UBL'!$A352:$R1227,16,FALSE))</f>
        <v> Details about an alternative delivery location</v>
      </c>
      <c r="O352" s="91" t="str">
        <f>IF(VLOOKUP($A352,'FE - Flux 2 - UBL'!$A352:$R1227,17,FALSE)=0,"",VLOOKUP($A352,'FE - Flux 2 - UBL'!$A352:$R1227,17,FALSE))</f>
        <v/>
      </c>
      <c r="P352" s="91" t="str">
        <f>IF(VLOOKUP($A352,'FE - Flux 2 - UBL'!$A352:$R1227,18,FALSE)=0,"",VLOOKUP($A352,'FE - Flux 2 - UBL'!$A352:$R1227,18,FALSE))</f>
        <v/>
      </c>
      <c r="Q352" s="91" t="str">
        <f>IF(VLOOKUP($A352,'FE - Flux 2 - UBL'!$A352:$S1227,19,FALSE)=0,"",VLOOKUP($A352,'FE - Flux 2 - UBL'!$A352:$S1227,19,FALSE))</f>
        <v/>
      </c>
      <c r="R352" s="91" t="s">
        <v>2174</v>
      </c>
      <c r="S352" s="95" t="str">
        <f>IF(VLOOKUP($A352,'FE - Flux 2 - CII'!$A352:$R792,17,FALSE)=0,"",VLOOKUP($A352,'FE - Flux 2 - CII'!$A352:$R792,18,FALSE))</f>
        <v/>
      </c>
    </row>
    <row r="353" spans="1:19" ht="28">
      <c r="A353" s="109" t="s">
        <v>1564</v>
      </c>
      <c r="B353" s="238" t="str">
        <f>VLOOKUP(A353,'FE - Flux 2 - UBL'!A353:D1033,4,FALSE)</f>
        <v> 0..n</v>
      </c>
      <c r="C353" s="43"/>
      <c r="D353" s="52"/>
      <c r="E353" s="139" t="s">
        <v>1565</v>
      </c>
      <c r="F353" s="139"/>
      <c r="G353" s="318" t="s">
        <v>2120</v>
      </c>
      <c r="H353" s="319"/>
      <c r="I353" s="93" t="str">
        <f>IF(VLOOKUP($A353,'FE - Flux 2 - UBL'!$A353:$R1228,11,FALSE)=0,"",VLOOKUP($A353,'FE - Flux 2 - UBL'!$A353:$R1228,11,FALSE))</f>
        <v> IDENTIFIER</v>
      </c>
      <c r="J353" s="93">
        <f>IF(VLOOKUP($A353,'FE - Flux 2 - UBL'!$A353:$R1228,12,FALSE)=0,"",VLOOKUP($A353,'FE - Flux 2 - UBL'!$A353:$R1228,12,FALSE))</f>
        <v>50</v>
      </c>
      <c r="K353" s="91" t="str">
        <f>IF(VLOOKUP($A353,'FE - Flux 2 - UBL'!$A353:$R1228,13,FALSE)=0,"",VLOOKUP($A353,'FE - Flux 2 - UBL'!$A353:$R1228,13,FALSE))</f>
        <v/>
      </c>
      <c r="L353" s="159" t="str">
        <f>IF(VLOOKUP($A353,'FE - Flux 2 - UBL'!$A353:$R1228,14,FALSE)=0,"",VLOOKUP($A353,'FE - Flux 2 - UBL'!$A353:$R1228,14,FALSE))</f>
        <v/>
      </c>
      <c r="M353" s="95" t="str">
        <f>IF(VLOOKUP($A353,'FE - Flux 2 - UBL'!$A353:$R1228,15,FALSE)=0,"",VLOOKUP($A353,'FE - Flux 2 - UBL'!$A353:$R1228,15,FALSE))</f>
        <v/>
      </c>
      <c r="N353" s="95" t="str">
        <f>IF(VLOOKUP($A353,'FE - Flux 2 - UBL'!$A353:$R1228,16,FALSE)=0,"",VLOOKUP($A353,'FE - Flux 2 - UBL'!$A353:$R1228,16,FALSE))</f>
        <v/>
      </c>
      <c r="O353" s="91" t="str">
        <f>IF(VLOOKUP($A353,'FE - Flux 2 - UBL'!$A353:$R1228,17,FALSE)=0,"",VLOOKUP($A353,'FE - Flux 2 - UBL'!$A353:$R1228,17,FALSE))</f>
        <v/>
      </c>
      <c r="P353" s="91" t="str">
        <f>IF(VLOOKUP($A353,'FE - Flux 2 - UBL'!$A353:$R1228,18,FALSE)=0,"",VLOOKUP($A353,'FE - Flux 2 - UBL'!$A353:$R1228,18,FALSE))</f>
        <v/>
      </c>
      <c r="Q353" s="91" t="str">
        <f>IF(VLOOKUP($A353,'FE - Flux 2 - UBL'!$A353:$S1228,19,FALSE)=0,"",VLOOKUP($A353,'FE - Flux 2 - UBL'!$A353:$S1228,19,FALSE))</f>
        <v/>
      </c>
      <c r="R353" s="91" t="s">
        <v>2174</v>
      </c>
      <c r="S353" s="95" t="str">
        <f>IF(VLOOKUP($A353,'FE - Flux 2 - CII'!$A353:$R793,17,FALSE)=0,"",VLOOKUP($A353,'FE - Flux 2 - CII'!$A353:$R793,18,FALSE))</f>
        <v/>
      </c>
    </row>
    <row r="354" spans="1:19" ht="42">
      <c r="A354" s="109" t="s">
        <v>1566</v>
      </c>
      <c r="B354" s="238" t="str">
        <f>VLOOKUP(A354,'FE - Flux 2 - UBL'!A354:D1034,4,FALSE)</f>
        <v> 0..1</v>
      </c>
      <c r="C354" s="43"/>
      <c r="D354" s="31"/>
      <c r="E354" s="53"/>
      <c r="F354" s="111" t="s">
        <v>1771</v>
      </c>
      <c r="G354" s="291" t="s">
        <v>2121</v>
      </c>
      <c r="H354" s="292"/>
      <c r="I354" s="93" t="str">
        <f>IF(VLOOKUP($A354,'FE - Flux 2 - UBL'!$A354:$R1229,11,FALSE)=0,"",VLOOKUP($A354,'FE - Flux 2 - UBL'!$A354:$R1229,11,FALSE))</f>
        <v> IDENTIFIER</v>
      </c>
      <c r="J354" s="93">
        <f>IF(VLOOKUP($A354,'FE - Flux 2 - UBL'!$A354:$R1229,12,FALSE)=0,"",VLOOKUP($A354,'FE - Flux 2 - UBL'!$A354:$R1229,12,FALSE))</f>
        <v>4</v>
      </c>
      <c r="K354" s="91" t="str">
        <f>IF(VLOOKUP($A354,'FE - Flux 2 - UBL'!$A354:$R1229,13,FALSE)=0,"",VLOOKUP($A354,'FE - Flux 2 - UBL'!$A354:$R1229,13,FALSE))</f>
        <v> ISO6523 (ICD)</v>
      </c>
      <c r="L354" s="159" t="str">
        <f>IF(VLOOKUP($A354,'FE - Flux 2 - UBL'!$A354:$R1229,14,FALSE)=0,"",VLOOKUP($A354,'FE - Flux 2 - UBL'!$A354:$R1229,14,FALSE))</f>
        <v/>
      </c>
      <c r="M354" s="95" t="str">
        <f>IF(VLOOKUP($A354,'FE - Flux 2 - UBL'!$A354:$R1229,15,FALSE)=0,"",VLOOKUP($A354,'FE - Flux 2 - UBL'!$A354:$R1229,15,FALSE))</f>
        <v/>
      </c>
      <c r="N354" s="95" t="str">
        <f>IF(VLOOKUP($A354,'FE - Flux 2 - UBL'!$A354:$R1229,16,FALSE)=0,"",VLOOKUP($A354,'FE - Flux 2 - UBL'!$A354:$R1229,16,FALSE))</f>
        <v> If used, the identification scheme identifier shall be chosen from the entries in the list published by the ISO/IEC 6523 maintenance organization.</v>
      </c>
      <c r="O354" s="91" t="str">
        <f>IF(VLOOKUP($A354,'FE - Flux 2 - UBL'!$A354:$R1229,17,FALSE)=0,"",VLOOKUP($A354,'FE - Flux 2 - UBL'!$A354:$R1229,17,FALSE))</f>
        <v/>
      </c>
      <c r="P354" s="91" t="str">
        <f>IF(VLOOKUP($A354,'FE - Flux 2 - UBL'!$A354:$R1229,18,FALSE)=0,"",VLOOKUP($A354,'FE - Flux 2 - UBL'!$A354:$R1229,18,FALSE))</f>
        <v/>
      </c>
      <c r="Q354" s="91" t="str">
        <f>IF(VLOOKUP($A354,'FE - Flux 2 - UBL'!$A354:$S1229,19,FALSE)=0,"",VLOOKUP($A354,'FE - Flux 2 - UBL'!$A354:$S1229,19,FALSE))</f>
        <v/>
      </c>
      <c r="R354" s="91" t="s">
        <v>2174</v>
      </c>
      <c r="S354" s="95" t="str">
        <f>IF(VLOOKUP($A354,'FE - Flux 2 - CII'!$A354:$R794,17,FALSE)=0,"",VLOOKUP($A354,'FE - Flux 2 - CII'!$A354:$R794,18,FALSE))</f>
        <v/>
      </c>
    </row>
    <row r="355" spans="1:19" ht="28">
      <c r="A355" s="109" t="s">
        <v>1569</v>
      </c>
      <c r="B355" s="238" t="str">
        <f>VLOOKUP(A355,'FE - Flux 2 - UBL'!A355:D1035,4,FALSE)</f>
        <v> 0..1</v>
      </c>
      <c r="C355" s="43"/>
      <c r="D355" s="137" t="s">
        <v>1570</v>
      </c>
      <c r="E355" s="133"/>
      <c r="F355" s="133"/>
      <c r="G355" s="291" t="s">
        <v>2122</v>
      </c>
      <c r="H355" s="292"/>
      <c r="I355" s="93" t="str">
        <f>IF(VLOOKUP($A355,'FE - Flux 2 - UBL'!$A355:$R1230,11,FALSE)=0,"",VLOOKUP($A355,'FE - Flux 2 - UBL'!$A355:$R1230,11,FALSE))</f>
        <v/>
      </c>
      <c r="J355" s="93" t="str">
        <f>IF(VLOOKUP($A355,'FE - Flux 2 - UBL'!$A355:$R1230,12,FALSE)=0,"",VLOOKUP($A355,'FE - Flux 2 - UBL'!$A355:$R1230,12,FALSE))</f>
        <v/>
      </c>
      <c r="K355" s="91" t="str">
        <f>IF(VLOOKUP($A355,'FE - Flux 2 - UBL'!$A355:$R1230,13,FALSE)=0,"",VLOOKUP($A355,'FE - Flux 2 - UBL'!$A355:$R1230,13,FALSE))</f>
        <v/>
      </c>
      <c r="L355" s="159" t="str">
        <f>IF(VLOOKUP($A355,'FE - Flux 2 - UBL'!$A355:$R1230,14,FALSE)=0,"",VLOOKUP($A355,'FE - Flux 2 - UBL'!$A355:$R1230,14,FALSE))</f>
        <v/>
      </c>
      <c r="M355" s="95" t="str">
        <f>IF(VLOOKUP($A355,'FE - Flux 2 - UBL'!$A355:$R1230,15,FALSE)=0,"",VLOOKUP($A355,'FE - Flux 2 - UBL'!$A355:$R1230,15,FALSE))</f>
        <v/>
      </c>
      <c r="N355" s="95" t="str">
        <f>IF(VLOOKUP($A355,'FE - Flux 2 - UBL'!$A355:$R1230,16,FALSE)=0,"",VLOOKUP($A355,'FE - Flux 2 - UBL'!$A355:$R1230,16,FALSE))</f>
        <v/>
      </c>
      <c r="O355" s="91" t="str">
        <f>IF(VLOOKUP($A355,'FE - Flux 2 - UBL'!$A355:$R1230,17,FALSE)=0,"",VLOOKUP($A355,'FE - Flux 2 - UBL'!$A355:$R1230,17,FALSE))</f>
        <v>G6.12 G6.16</v>
      </c>
      <c r="P355" s="91" t="str">
        <f>IF(VLOOKUP($A355,'FE - Flux 2 - UBL'!$A355:$R1230,18,FALSE)=0,"",VLOOKUP($A355,'FE - Flux 2 - UBL'!$A355:$R1230,18,FALSE))</f>
        <v/>
      </c>
      <c r="Q355" s="91" t="str">
        <f>IF(VLOOKUP($A355,'FE - Flux 2 - UBL'!$A355:$S1230,19,FALSE)=0,"",VLOOKUP($A355,'FE - Flux 2 - UBL'!$A355:$S1230,19,FALSE))</f>
        <v/>
      </c>
      <c r="R355" s="91" t="s">
        <v>2174</v>
      </c>
      <c r="S355" s="95" t="str">
        <f>IF(VLOOKUP($A355,'FE - Flux 2 - CII'!$A355:$R795,17,FALSE)=0,"",VLOOKUP($A355,'FE - Flux 2 - CII'!$A355:$R795,18,FALSE))</f>
        <v/>
      </c>
    </row>
    <row r="356" spans="1:19" ht="36.75" customHeight="1">
      <c r="A356" s="109" t="s">
        <v>1573</v>
      </c>
      <c r="B356" s="238" t="str">
        <f>VLOOKUP(A356,'FE - Flux 2 - UBL'!A356:D1036,4,FALSE)</f>
        <v> 0..1</v>
      </c>
      <c r="C356" s="43"/>
      <c r="D356" s="52"/>
      <c r="E356" s="139" t="s">
        <v>1574</v>
      </c>
      <c r="F356" s="139"/>
      <c r="G356" s="291" t="s">
        <v>2123</v>
      </c>
      <c r="H356" s="292"/>
      <c r="I356" s="93" t="str">
        <f>IF(VLOOKUP($A356,'FE - Flux 2 - UBL'!$A356:$R1231,11,FALSE)=0,"",VLOOKUP($A356,'FE - Flux 2 - UBL'!$A356:$R1231,11,FALSE))</f>
        <v/>
      </c>
      <c r="J356" s="93" t="str">
        <f>IF(VLOOKUP($A356,'FE - Flux 2 - UBL'!$A356:$R1231,12,FALSE)=0,"",VLOOKUP($A356,'FE - Flux 2 - UBL'!$A356:$R1231,12,FALSE))</f>
        <v/>
      </c>
      <c r="K356" s="91" t="str">
        <f>IF(VLOOKUP($A356,'FE - Flux 2 - UBL'!$A356:$R1231,13,FALSE)=0,"",VLOOKUP($A356,'FE - Flux 2 - UBL'!$A356:$R1231,13,FALSE))</f>
        <v/>
      </c>
      <c r="L356" s="159" t="str">
        <f>IF(VLOOKUP($A356,'FE - Flux 2 - UBL'!$A356:$R1231,14,FALSE)=0,"",VLOOKUP($A356,'FE - Flux 2 - UBL'!$A356:$R1231,14,FALSE))</f>
        <v/>
      </c>
      <c r="M356" s="95" t="str">
        <f>IF(VLOOKUP($A356,'FE - Flux 2 - UBL'!$A356:$R1231,15,FALSE)=0,"",VLOOKUP($A356,'FE - Flux 2 - UBL'!$A356:$R1231,15,FALSE))</f>
        <v/>
      </c>
      <c r="N356" s="95" t="str">
        <f>IF(VLOOKUP($A356,'FE - Flux 2 - UBL'!$A356:$R1231,16,FALSE)=0,"",VLOOKUP($A356,'FE - Flux 2 - UBL'!$A356:$R1231,16,FALSE))</f>
        <v/>
      </c>
      <c r="O356" s="91" t="str">
        <f>IF(VLOOKUP($A356,'FE - Flux 2 - UBL'!$A356:$R1231,17,FALSE)=0,"",VLOOKUP($A356,'FE - Flux 2 - UBL'!$A356:$R1231,17,FALSE))</f>
        <v/>
      </c>
      <c r="P356" s="91" t="str">
        <f>IF(VLOOKUP($A356,'FE - Flux 2 - UBL'!$A356:$R1231,18,FALSE)=0,"",VLOOKUP($A356,'FE - Flux 2 - UBL'!$A356:$R1231,18,FALSE))</f>
        <v/>
      </c>
      <c r="Q356" s="91" t="str">
        <f>IF(VLOOKUP($A356,'FE - Flux 2 - UBL'!$A356:$S1231,19,FALSE)=0,"",VLOOKUP($A356,'FE - Flux 2 - UBL'!$A356:$S1231,19,FALSE))</f>
        <v/>
      </c>
      <c r="R356" s="91" t="s">
        <v>2174</v>
      </c>
      <c r="S356" s="95" t="str">
        <f>IF(VLOOKUP($A356,'FE - Flux 2 - CII'!$A356:$R796,17,FALSE)=0,"",VLOOKUP($A356,'FE - Flux 2 - CII'!$A356:$R796,18,FALSE))</f>
        <v/>
      </c>
    </row>
    <row r="357" spans="1:19" ht="36.75" customHeight="1">
      <c r="A357" s="109" t="s">
        <v>1575</v>
      </c>
      <c r="B357" s="238" t="str">
        <f>VLOOKUP(A357,'FE - Flux 2 - UBL'!A357:D1037,4,FALSE)</f>
        <v> 0..1</v>
      </c>
      <c r="C357" s="43"/>
      <c r="D357" s="52"/>
      <c r="E357" s="54"/>
      <c r="F357" s="111" t="s">
        <v>1576</v>
      </c>
      <c r="G357" s="291" t="s">
        <v>2124</v>
      </c>
      <c r="H357" s="292"/>
      <c r="I357" s="93" t="str">
        <f>IF(VLOOKUP($A357,'FE - Flux 2 - UBL'!$A357:$R1232,11,FALSE)=0,"",VLOOKUP($A357,'FE - Flux 2 - UBL'!$A357:$R1232,11,FALSE))</f>
        <v> TEXT</v>
      </c>
      <c r="J357" s="93">
        <f>IF(VLOOKUP($A357,'FE - Flux 2 - UBL'!$A357:$R1232,12,FALSE)=0,"",VLOOKUP($A357,'FE - Flux 2 - UBL'!$A357:$R1232,12,FALSE))</f>
        <v>255</v>
      </c>
      <c r="K357" s="91" t="str">
        <f>IF(VLOOKUP($A357,'FE - Flux 2 - UBL'!$A357:$R1232,13,FALSE)=0,"",VLOOKUP($A357,'FE - Flux 2 - UBL'!$A357:$R1232,13,FALSE))</f>
        <v/>
      </c>
      <c r="L357" s="159" t="str">
        <f>IF(VLOOKUP($A357,'FE - Flux 2 - UBL'!$A357:$R1232,14,FALSE)=0,"",VLOOKUP($A357,'FE - Flux 2 - UBL'!$A357:$R1232,14,FALSE))</f>
        <v/>
      </c>
      <c r="M357" s="95" t="str">
        <f>IF(VLOOKUP($A357,'FE - Flux 2 - UBL'!$A357:$R1232,15,FALSE)=0,"",VLOOKUP($A357,'FE - Flux 2 - UBL'!$A357:$R1232,15,FALSE))</f>
        <v> Main line of an address.</v>
      </c>
      <c r="N357" s="95" t="str">
        <f>IF(VLOOKUP($A357,'FE - Flux 2 - UBL'!$A357:$R1232,16,FALSE)=0,"",VLOOKUP($A357,'FE - Flux 2 - UBL'!$A357:$R1232,16,FALSE))</f>
        <v> Usually the name and number of the street or post office box.</v>
      </c>
      <c r="O357" s="91" t="str">
        <f>IF(VLOOKUP($A357,'FE - Flux 2 - UBL'!$A357:$R1232,17,FALSE)=0,"",VLOOKUP($A357,'FE - Flux 2 - UBL'!$A357:$R1232,17,FALSE))</f>
        <v/>
      </c>
      <c r="P357" s="91" t="str">
        <f>IF(VLOOKUP($A357,'FE - Flux 2 - UBL'!$A357:$R1232,18,FALSE)=0,"",VLOOKUP($A357,'FE - Flux 2 - UBL'!$A357:$R1232,18,FALSE))</f>
        <v/>
      </c>
      <c r="Q357" s="91" t="str">
        <f>IF(VLOOKUP($A357,'FE - Flux 2 - UBL'!$A357:$S1232,19,FALSE)=0,"",VLOOKUP($A357,'FE - Flux 2 - UBL'!$A357:$S1232,19,FALSE))</f>
        <v/>
      </c>
      <c r="R357" s="91" t="s">
        <v>2174</v>
      </c>
      <c r="S357" s="95" t="str">
        <f>IF(VLOOKUP($A357,'FE - Flux 2 - CII'!$A357:$R797,17,FALSE)=0,"",VLOOKUP($A357,'FE - Flux 2 - CII'!$A357:$R797,18,FALSE))</f>
        <v/>
      </c>
    </row>
    <row r="358" spans="1:19" ht="36.75" customHeight="1">
      <c r="A358" s="109" t="s">
        <v>1577</v>
      </c>
      <c r="B358" s="238" t="str">
        <f>VLOOKUP(A358,'FE - Flux 2 - UBL'!A358:D1038,4,FALSE)</f>
        <v> 0..1</v>
      </c>
      <c r="C358" s="43"/>
      <c r="D358" s="52"/>
      <c r="E358" s="54"/>
      <c r="F358" s="111" t="s">
        <v>1578</v>
      </c>
      <c r="G358" s="291" t="s">
        <v>2125</v>
      </c>
      <c r="H358" s="292"/>
      <c r="I358" s="93" t="str">
        <f>IF(VLOOKUP($A358,'FE - Flux 2 - UBL'!$A358:$R1233,11,FALSE)=0,"",VLOOKUP($A358,'FE - Flux 2 - UBL'!$A358:$R1233,11,FALSE))</f>
        <v> TEXT</v>
      </c>
      <c r="J358" s="93">
        <f>IF(VLOOKUP($A358,'FE - Flux 2 - UBL'!$A358:$R1233,12,FALSE)=0,"",VLOOKUP($A358,'FE - Flux 2 - UBL'!$A358:$R1233,12,FALSE))</f>
        <v>255</v>
      </c>
      <c r="K358" s="91" t="str">
        <f>IF(VLOOKUP($A358,'FE - Flux 2 - UBL'!$A358:$R1233,13,FALSE)=0,"",VLOOKUP($A358,'FE - Flux 2 - UBL'!$A358:$R1233,13,FALSE))</f>
        <v/>
      </c>
      <c r="L358" s="159" t="str">
        <f>IF(VLOOKUP($A358,'FE - Flux 2 - UBL'!$A358:$R1233,14,FALSE)=0,"",VLOOKUP($A358,'FE - Flux 2 - UBL'!$A358:$R1233,14,FALSE))</f>
        <v/>
      </c>
      <c r="M358" s="95" t="str">
        <f>IF(VLOOKUP($A358,'FE - Flux 2 - UBL'!$A358:$R1233,15,FALSE)=0,"",VLOOKUP($A358,'FE - Flux 2 - UBL'!$A358:$R1233,15,FALSE))</f>
        <v> Additional line of an address, which can be used to provide details and supplement the main line.</v>
      </c>
      <c r="N358" s="95" t="str">
        <f>IF(VLOOKUP($A358,'FE - Flux 2 - UBL'!$A358:$R1233,16,FALSE)=0,"",VLOOKUP($A358,'FE - Flux 2 - UBL'!$A358:$R1233,16,FALSE))</f>
        <v/>
      </c>
      <c r="O358" s="91" t="str">
        <f>IF(VLOOKUP($A358,'FE - Flux 2 - UBL'!$A358:$R1233,17,FALSE)=0,"",VLOOKUP($A358,'FE - Flux 2 - UBL'!$A358:$R1233,17,FALSE))</f>
        <v/>
      </c>
      <c r="P358" s="91" t="str">
        <f>IF(VLOOKUP($A358,'FE - Flux 2 - UBL'!$A358:$R1233,18,FALSE)=0,"",VLOOKUP($A358,'FE - Flux 2 - UBL'!$A358:$R1233,18,FALSE))</f>
        <v/>
      </c>
      <c r="Q358" s="91" t="str">
        <f>IF(VLOOKUP($A358,'FE - Flux 2 - UBL'!$A358:$S1233,19,FALSE)=0,"",VLOOKUP($A358,'FE - Flux 2 - UBL'!$A358:$S1233,19,FALSE))</f>
        <v/>
      </c>
      <c r="R358" s="91" t="s">
        <v>2174</v>
      </c>
      <c r="S358" s="95" t="str">
        <f>IF(VLOOKUP($A358,'FE - Flux 2 - CII'!$A358:$R798,17,FALSE)=0,"",VLOOKUP($A358,'FE - Flux 2 - CII'!$A358:$R798,18,FALSE))</f>
        <v/>
      </c>
    </row>
    <row r="359" spans="1:19" ht="36.75" customHeight="1">
      <c r="A359" s="109" t="s">
        <v>1579</v>
      </c>
      <c r="B359" s="238" t="str">
        <f>VLOOKUP(A359,'FE - Flux 2 - UBL'!A359:D1039,4,FALSE)</f>
        <v> 0..1</v>
      </c>
      <c r="C359" s="43"/>
      <c r="D359" s="52"/>
      <c r="E359" s="54"/>
      <c r="F359" s="111" t="s">
        <v>1580</v>
      </c>
      <c r="G359" s="291" t="s">
        <v>2126</v>
      </c>
      <c r="H359" s="292"/>
      <c r="I359" s="93" t="str">
        <f>IF(VLOOKUP($A359,'FE - Flux 2 - UBL'!$A359:$R1234,11,FALSE)=0,"",VLOOKUP($A359,'FE - Flux 2 - UBL'!$A359:$R1234,11,FALSE))</f>
        <v> TEXT</v>
      </c>
      <c r="J359" s="93">
        <f>IF(VLOOKUP($A359,'FE - Flux 2 - UBL'!$A359:$R1234,12,FALSE)=0,"",VLOOKUP($A359,'FE - Flux 2 - UBL'!$A359:$R1234,12,FALSE))</f>
        <v>255</v>
      </c>
      <c r="K359" s="91" t="str">
        <f>IF(VLOOKUP($A359,'FE - Flux 2 - UBL'!$A359:$R1234,13,FALSE)=0,"",VLOOKUP($A359,'FE - Flux 2 - UBL'!$A359:$R1234,13,FALSE))</f>
        <v/>
      </c>
      <c r="L359" s="159" t="str">
        <f>IF(VLOOKUP($A359,'FE - Flux 2 - UBL'!$A359:$R1234,14,FALSE)=0,"",VLOOKUP($A359,'FE - Flux 2 - UBL'!$A359:$R1234,14,FALSE))</f>
        <v/>
      </c>
      <c r="M359" s="95" t="str">
        <f>IF(VLOOKUP($A359,'FE - Flux 2 - UBL'!$A359:$R1234,15,FALSE)=0,"",VLOOKUP($A359,'FE - Flux 2 - UBL'!$A359:$R1234,15,FALSE))</f>
        <v> Additional line of an address, which can be used to provide details and supplement the main line.</v>
      </c>
      <c r="N359" s="95" t="str">
        <f>IF(VLOOKUP($A359,'FE - Flux 2 - UBL'!$A359:$R1234,16,FALSE)=0,"",VLOOKUP($A359,'FE - Flux 2 - UBL'!$A359:$R1234,16,FALSE))</f>
        <v/>
      </c>
      <c r="O359" s="91" t="str">
        <f>IF(VLOOKUP($A359,'FE - Flux 2 - UBL'!$A359:$R1234,17,FALSE)=0,"",VLOOKUP($A359,'FE - Flux 2 - UBL'!$A359:$R1234,17,FALSE))</f>
        <v/>
      </c>
      <c r="P359" s="91" t="str">
        <f>IF(VLOOKUP($A359,'FE - Flux 2 - UBL'!$A359:$R1234,18,FALSE)=0,"",VLOOKUP($A359,'FE - Flux 2 - UBL'!$A359:$R1234,18,FALSE))</f>
        <v/>
      </c>
      <c r="Q359" s="91" t="str">
        <f>IF(VLOOKUP($A359,'FE - Flux 2 - UBL'!$A359:$S1234,19,FALSE)=0,"",VLOOKUP($A359,'FE - Flux 2 - UBL'!$A359:$S1234,19,FALSE))</f>
        <v/>
      </c>
      <c r="R359" s="91" t="s">
        <v>2174</v>
      </c>
      <c r="S359" s="95" t="str">
        <f>IF(VLOOKUP($A359,'FE - Flux 2 - CII'!$A359:$R799,17,FALSE)=0,"",VLOOKUP($A359,'FE - Flux 2 - CII'!$A359:$R799,18,FALSE))</f>
        <v/>
      </c>
    </row>
    <row r="360" spans="1:19" ht="36.75" customHeight="1">
      <c r="A360" s="109" t="s">
        <v>1581</v>
      </c>
      <c r="B360" s="238" t="str">
        <f>VLOOKUP(A360,'FE - Flux 2 - UBL'!A360:D1040,4,FALSE)</f>
        <v> 0..1</v>
      </c>
      <c r="C360" s="43"/>
      <c r="D360" s="52"/>
      <c r="E360" s="54"/>
      <c r="F360" s="111" t="s">
        <v>1582</v>
      </c>
      <c r="G360" s="291" t="s">
        <v>2127</v>
      </c>
      <c r="H360" s="292"/>
      <c r="I360" s="93" t="str">
        <f>IF(VLOOKUP($A360,'FE - Flux 2 - UBL'!$A360:$R1235,11,FALSE)=0,"",VLOOKUP($A360,'FE - Flux 2 - UBL'!$A360:$R1235,11,FALSE))</f>
        <v> TEXT</v>
      </c>
      <c r="J360" s="93">
        <f>IF(VLOOKUP($A360,'FE - Flux 2 - UBL'!$A360:$R1235,12,FALSE)=0,"",VLOOKUP($A360,'FE - Flux 2 - UBL'!$A360:$R1235,12,FALSE))</f>
        <v>255</v>
      </c>
      <c r="K360" s="91" t="str">
        <f>IF(VLOOKUP($A360,'FE - Flux 2 - UBL'!$A360:$R1235,13,FALSE)=0,"",VLOOKUP($A360,'FE - Flux 2 - UBL'!$A360:$R1235,13,FALSE))</f>
        <v/>
      </c>
      <c r="L360" s="159" t="str">
        <f>IF(VLOOKUP($A360,'FE - Flux 2 - UBL'!$A360:$R1235,14,FALSE)=0,"",VLOOKUP($A360,'FE - Flux 2 - UBL'!$A360:$R1235,14,FALSE))</f>
        <v/>
      </c>
      <c r="M360" s="95" t="str">
        <f>IF(VLOOKUP($A360,'FE - Flux 2 - UBL'!$A360:$R1235,15,FALSE)=0,"",VLOOKUP($A360,'FE - Flux 2 - UBL'!$A360:$R1235,15,FALSE))</f>
        <v> Common name of the commune, town or village in which the Buyer's address is located.</v>
      </c>
      <c r="N360" s="95" t="str">
        <f>IF(VLOOKUP($A360,'FE - Flux 2 - UBL'!$A360:$R1235,16,FALSE)=0,"",VLOOKUP($A360,'FE - Flux 2 - UBL'!$A360:$R1235,16,FALSE))</f>
        <v/>
      </c>
      <c r="O360" s="91" t="str">
        <f>IF(VLOOKUP($A360,'FE - Flux 2 - UBL'!$A360:$R1235,17,FALSE)=0,"",VLOOKUP($A360,'FE - Flux 2 - UBL'!$A360:$R1235,17,FALSE))</f>
        <v/>
      </c>
      <c r="P360" s="91" t="str">
        <f>IF(VLOOKUP($A360,'FE - Flux 2 - UBL'!$A360:$R1235,18,FALSE)=0,"",VLOOKUP($A360,'FE - Flux 2 - UBL'!$A360:$R1235,18,FALSE))</f>
        <v/>
      </c>
      <c r="Q360" s="91" t="str">
        <f>IF(VLOOKUP($A360,'FE - Flux 2 - UBL'!$A360:$S1235,19,FALSE)=0,"",VLOOKUP($A360,'FE - Flux 2 - UBL'!$A360:$S1235,19,FALSE))</f>
        <v/>
      </c>
      <c r="R360" s="91" t="s">
        <v>2174</v>
      </c>
      <c r="S360" s="95" t="str">
        <f>IF(VLOOKUP($A360,'FE - Flux 2 - CII'!$A360:$R800,17,FALSE)=0,"",VLOOKUP($A360,'FE - Flux 2 - CII'!$A360:$R800,18,FALSE))</f>
        <v/>
      </c>
    </row>
    <row r="361" spans="1:19" ht="36.75" customHeight="1">
      <c r="A361" s="109" t="s">
        <v>1583</v>
      </c>
      <c r="B361" s="238" t="str">
        <f>VLOOKUP(A361,'FE - Flux 2 - UBL'!A361:D1041,4,FALSE)</f>
        <v> 0..1</v>
      </c>
      <c r="C361" s="43"/>
      <c r="D361" s="52"/>
      <c r="E361" s="54"/>
      <c r="F361" s="111" t="s">
        <v>2128</v>
      </c>
      <c r="G361" s="291" t="s">
        <v>2129</v>
      </c>
      <c r="H361" s="292"/>
      <c r="I361" s="93" t="str">
        <f>IF(VLOOKUP($A361,'FE - Flux 2 - UBL'!$A361:$R1236,11,FALSE)=0,"",VLOOKUP($A361,'FE - Flux 2 - UBL'!$A361:$R1236,11,FALSE))</f>
        <v> TEXT</v>
      </c>
      <c r="J361" s="93">
        <f>IF(VLOOKUP($A361,'FE - Flux 2 - UBL'!$A361:$R1236,12,FALSE)=0,"",VLOOKUP($A361,'FE - Flux 2 - UBL'!$A361:$R1236,12,FALSE))</f>
        <v>10</v>
      </c>
      <c r="K361" s="91" t="str">
        <f>IF(VLOOKUP($A361,'FE - Flux 2 - UBL'!$A361:$R1236,13,FALSE)=0,"",VLOOKUP($A361,'FE - Flux 2 - UBL'!$A361:$R1236,13,FALSE))</f>
        <v/>
      </c>
      <c r="L361" s="159" t="str">
        <f>IF(VLOOKUP($A361,'FE - Flux 2 - UBL'!$A361:$R1236,14,FALSE)=0,"",VLOOKUP($A361,'FE - Flux 2 - UBL'!$A361:$R1236,14,FALSE))</f>
        <v/>
      </c>
      <c r="M361" s="95" t="str">
        <f>IF(VLOOKUP($A361,'FE - Flux 2 - UBL'!$A361:$R1236,15,FALSE)=0,"",VLOOKUP($A361,'FE - Flux 2 - UBL'!$A361:$R1236,15,FALSE))</f>
        <v>Identifier for an addressable group of properties, consistent with the applicable postal service.</v>
      </c>
      <c r="N361" s="95" t="str">
        <f>IF(VLOOKUP($A361,'FE - Flux 2 - UBL'!$A361:$R1236,16,FALSE)=0,"",VLOOKUP($A361,'FE - Flux 2 - UBL'!$A361:$R1236,16,FALSE))</f>
        <v> Example: postal code or postal delivery number.</v>
      </c>
      <c r="O361" s="91" t="str">
        <f>IF(VLOOKUP($A361,'FE - Flux 2 - UBL'!$A361:$R1236,17,FALSE)=0,"",VLOOKUP($A361,'FE - Flux 2 - UBL'!$A361:$R1236,17,FALSE))</f>
        <v/>
      </c>
      <c r="P361" s="91" t="str">
        <f>IF(VLOOKUP($A361,'FE - Flux 2 - UBL'!$A361:$R1236,18,FALSE)=0,"",VLOOKUP($A361,'FE - Flux 2 - UBL'!$A361:$R1236,18,FALSE))</f>
        <v/>
      </c>
      <c r="Q361" s="91" t="str">
        <f>IF(VLOOKUP($A361,'FE - Flux 2 - UBL'!$A361:$S1236,19,FALSE)=0,"",VLOOKUP($A361,'FE - Flux 2 - UBL'!$A361:$S1236,19,FALSE))</f>
        <v/>
      </c>
      <c r="R361" s="91" t="s">
        <v>2174</v>
      </c>
      <c r="S361" s="95" t="str">
        <f>IF(VLOOKUP($A361,'FE - Flux 2 - CII'!$A361:$R801,17,FALSE)=0,"",VLOOKUP($A361,'FE - Flux 2 - CII'!$A361:$R801,18,FALSE))</f>
        <v/>
      </c>
    </row>
    <row r="362" spans="1:19" ht="41.25" customHeight="1">
      <c r="A362" s="109" t="s">
        <v>1585</v>
      </c>
      <c r="B362" s="238" t="str">
        <f>VLOOKUP(A362,'FE - Flux 2 - UBL'!A362:D1042,4,FALSE)</f>
        <v> 0..1</v>
      </c>
      <c r="C362" s="43"/>
      <c r="D362" s="52"/>
      <c r="E362" s="54"/>
      <c r="F362" s="111" t="s">
        <v>1586</v>
      </c>
      <c r="G362" s="291" t="s">
        <v>2130</v>
      </c>
      <c r="H362" s="292"/>
      <c r="I362" s="93" t="str">
        <f>IF(VLOOKUP($A362,'FE - Flux 2 - UBL'!$A362:$R1237,11,FALSE)=0,"",VLOOKUP($A362,'FE - Flux 2 - UBL'!$A362:$R1237,11,FALSE))</f>
        <v> TEXT</v>
      </c>
      <c r="J362" s="93">
        <f>IF(VLOOKUP($A362,'FE - Flux 2 - UBL'!$A362:$R1237,12,FALSE)=0,"",VLOOKUP($A362,'FE - Flux 2 - UBL'!$A362:$R1237,12,FALSE))</f>
        <v>255</v>
      </c>
      <c r="K362" s="91" t="str">
        <f>IF(VLOOKUP($A362,'FE - Flux 2 - UBL'!$A362:$R1237,13,FALSE)=0,"",VLOOKUP($A362,'FE - Flux 2 - UBL'!$A362:$R1237,13,FALSE))</f>
        <v/>
      </c>
      <c r="L362" s="159" t="str">
        <f>IF(VLOOKUP($A362,'FE - Flux 2 - UBL'!$A362:$R1237,14,FALSE)=0,"",VLOOKUP($A362,'FE - Flux 2 - UBL'!$A362:$R1237,14,FALSE))</f>
        <v/>
      </c>
      <c r="M362" s="95" t="str">
        <f>IF(VLOOKUP($A362,'FE - Flux 2 - UBL'!$A362:$R1237,15,FALSE)=0,"",VLOOKUP($A362,'FE - Flux 2 - UBL'!$A362:$R1237,15,FALSE))</f>
        <v> Subdivision of a country.</v>
      </c>
      <c r="N362" s="95" t="str">
        <f>IF(VLOOKUP($A362,'FE - Flux 2 - UBL'!$A362:$R1237,16,FALSE)=0,"",VLOOKUP($A362,'FE - Flux 2 - UBL'!$A362:$R1237,16,FALSE))</f>
        <v> Example: region, county, state, province, etc.</v>
      </c>
      <c r="O362" s="91" t="str">
        <f>IF(VLOOKUP($A362,'FE - Flux 2 - UBL'!$A362:$R1237,17,FALSE)=0,"",VLOOKUP($A362,'FE - Flux 2 - UBL'!$A362:$R1237,17,FALSE))</f>
        <v/>
      </c>
      <c r="P362" s="91" t="str">
        <f>IF(VLOOKUP($A362,'FE - Flux 2 - UBL'!$A362:$R1237,18,FALSE)=0,"",VLOOKUP($A362,'FE - Flux 2 - UBL'!$A362:$R1237,18,FALSE))</f>
        <v/>
      </c>
      <c r="Q362" s="91" t="str">
        <f>IF(VLOOKUP($A362,'FE - Flux 2 - UBL'!$A362:$S1237,19,FALSE)=0,"",VLOOKUP($A362,'FE - Flux 2 - UBL'!$A362:$S1237,19,FALSE))</f>
        <v/>
      </c>
      <c r="R362" s="91" t="s">
        <v>2174</v>
      </c>
      <c r="S362" s="95" t="str">
        <f>IF(VLOOKUP($A362,'FE - Flux 2 - CII'!$A362:$R802,17,FALSE)=0,"",VLOOKUP($A362,'FE - Flux 2 - CII'!$A362:$R802,18,FALSE))</f>
        <v/>
      </c>
    </row>
    <row r="363" spans="1:19" ht="56">
      <c r="A363" s="109" t="s">
        <v>1587</v>
      </c>
      <c r="B363" s="238" t="str">
        <f>VLOOKUP(A363,'FE - Flux 2 - UBL'!A363:D1043,4,FALSE)</f>
        <v> 1..1</v>
      </c>
      <c r="C363" s="43"/>
      <c r="D363" s="30"/>
      <c r="E363" s="55"/>
      <c r="F363" s="111" t="s">
        <v>1588</v>
      </c>
      <c r="G363" s="291" t="s">
        <v>2131</v>
      </c>
      <c r="H363" s="292"/>
      <c r="I363" s="93" t="str">
        <f>IF(VLOOKUP($A363,'FE - Flux 2 - UBL'!$A363:$R1238,11,FALSE)=0,"",VLOOKUP($A363,'FE - Flux 2 - UBL'!$A363:$R1238,11,FALSE))</f>
        <v> CODED</v>
      </c>
      <c r="J363" s="93">
        <f>IF(VLOOKUP($A363,'FE - Flux 2 - UBL'!$A363:$R1238,12,FALSE)=0,"",VLOOKUP($A363,'FE - Flux 2 - UBL'!$A363:$R1238,12,FALSE))</f>
        <v>2</v>
      </c>
      <c r="K363" s="91" t="str">
        <f>IF(VLOOKUP($A363,'FE - Flux 2 - UBL'!$A363:$R1238,13,FALSE)=0,"",VLOOKUP($A363,'FE - Flux 2 - UBL'!$A363:$R1238,13,FALSE))</f>
        <v> ISO 3166</v>
      </c>
      <c r="L363" s="159" t="str">
        <f>IF(VLOOKUP($A363,'FE - Flux 2 - UBL'!$A363:$R1238,14,FALSE)=0,"",VLOOKUP($A363,'FE - Flux 2 - UBL'!$A363:$R1238,14,FALSE))</f>
        <v/>
      </c>
      <c r="M363" s="95" t="str">
        <f>IF(VLOOKUP($A363,'FE - Flux 2 - UBL'!$A363:$R1238,15,FALSE)=0,"",VLOOKUP($A363,'FE - Flux 2 - UBL'!$A363:$R1238,15,FALSE))</f>
        <v> Country identification code.</v>
      </c>
      <c r="N363" s="95" t="str">
        <f>IF(VLOOKUP($A363,'FE - Flux 2 - UBL'!$A363:$R1238,16,FALSE)=0,"",VLOOKUP($A363,'FE - Flux 2 - UBL'!$A363:$R1238,16,FALSE))</f>
        <v> Valid country lists are registered with the Maintenance Agency for ISO 3166-1 “Codes for the representation of country names and their subdivisions”. It is recommended to use alpha-2 representation.</v>
      </c>
      <c r="O363" s="91" t="str">
        <f>IF(VLOOKUP($A363,'FE - Flux 2 - UBL'!$A363:$R1238,17,FALSE)=0,"",VLOOKUP($A363,'FE - Flux 2 - UBL'!$A363:$R1238,17,FALSE))</f>
        <v> G2.01 G6.11</v>
      </c>
      <c r="P363" s="91" t="str">
        <f>IF(VLOOKUP($A363,'FE - Flux 2 - UBL'!$A363:$R1238,18,FALSE)=0,"",VLOOKUP($A363,'FE - Flux 2 - UBL'!$A363:$R1238,18,FALSE))</f>
        <v/>
      </c>
      <c r="Q363" s="91" t="str">
        <f>IF(VLOOKUP($A363,'FE - Flux 2 - UBL'!$A363:$S1238,19,FALSE)=0,"",VLOOKUP($A363,'FE - Flux 2 - UBL'!$A363:$S1238,19,FALSE))</f>
        <v/>
      </c>
      <c r="R363" s="91" t="s">
        <v>2174</v>
      </c>
      <c r="S363" s="95" t="str">
        <f>IF(VLOOKUP($A363,'FE - Flux 2 - CII'!$A363:$R803,17,FALSE)=0,"",VLOOKUP($A363,'FE - Flux 2 - CII'!$A363:$R803,18,FALSE))</f>
        <v/>
      </c>
    </row>
    <row r="364" spans="1:19" ht="28">
      <c r="A364" s="97" t="s">
        <v>1590</v>
      </c>
      <c r="B364" s="238" t="str">
        <f>VLOOKUP(A364,'FE - Flux 2 - UBL'!A364:D1044,4,FALSE)</f>
        <v> 0..1</v>
      </c>
      <c r="C364" s="43"/>
      <c r="D364" s="140" t="s">
        <v>1591</v>
      </c>
      <c r="E364" s="30"/>
      <c r="F364" s="133"/>
      <c r="G364" s="291" t="s">
        <v>2132</v>
      </c>
      <c r="H364" s="292"/>
      <c r="I364" s="93" t="str">
        <f>IF(VLOOKUP($A364,'FE - Flux 2 - UBL'!$A364:$R1239,11,FALSE)=0,"",VLOOKUP($A364,'FE - Flux 2 - UBL'!$A364:$R1239,11,FALSE))</f>
        <v/>
      </c>
      <c r="J364" s="93" t="str">
        <f>IF(VLOOKUP($A364,'FE - Flux 2 - UBL'!$A364:$R1239,12,FALSE)=0,"",VLOOKUP($A364,'FE - Flux 2 - UBL'!$A364:$R1239,12,FALSE))</f>
        <v/>
      </c>
      <c r="K364" s="91" t="str">
        <f>IF(VLOOKUP($A364,'FE - Flux 2 - UBL'!$A364:$R1239,13,FALSE)=0,"",VLOOKUP($A364,'FE - Flux 2 - UBL'!$A364:$R1239,13,FALSE))</f>
        <v/>
      </c>
      <c r="L364" s="159" t="str">
        <f>IF(VLOOKUP($A364,'FE - Flux 2 - UBL'!$A364:$R1239,14,FALSE)=0,"",VLOOKUP($A364,'FE - Flux 2 - UBL'!$A364:$R1239,14,FALSE))</f>
        <v/>
      </c>
      <c r="M364" s="95" t="str">
        <f>IF(VLOOKUP($A364,'FE - Flux 2 - UBL'!$A364:$R1239,15,FALSE)=0,"",VLOOKUP($A364,'FE - Flux 2 - UBL'!$A364:$R1239,15,FALSE))</f>
        <v/>
      </c>
      <c r="N364" s="95" t="str">
        <f>IF(VLOOKUP($A364,'FE - Flux 2 - UBL'!$A364:$R1239,16,FALSE)=0,"",VLOOKUP($A364,'FE - Flux 2 - UBL'!$A364:$R1239,16,FALSE))</f>
        <v/>
      </c>
      <c r="O364" s="91" t="str">
        <f>IF(VLOOKUP($A364,'FE - Flux 2 - UBL'!$A364:$R1239,17,FALSE)=0,"",VLOOKUP($A364,'FE - Flux 2 - UBL'!$A364:$R1239,17,FALSE))</f>
        <v> G1.39 G6.11</v>
      </c>
      <c r="P364" s="91" t="str">
        <f>IF(VLOOKUP($A364,'FE - Flux 2 - UBL'!$A364:$R1239,18,FALSE)=0,"",VLOOKUP($A364,'FE - Flux 2 - UBL'!$A364:$R1239,18,FALSE))</f>
        <v/>
      </c>
      <c r="Q364" s="91" t="str">
        <f>IF(VLOOKUP($A364,'FE - Flux 2 - UBL'!$A364:$S1239,19,FALSE)=0,"",VLOOKUP($A364,'FE - Flux 2 - UBL'!$A364:$S1239,19,FALSE))</f>
        <v/>
      </c>
      <c r="R364" s="91" t="s">
        <v>2174</v>
      </c>
      <c r="S364" s="95" t="str">
        <f>IF(VLOOKUP($A364,'FE - Flux 2 - CII'!$A364:$R804,17,FALSE)=0,"",VLOOKUP($A364,'FE - Flux 2 - CII'!$A364:$R804,18,FALSE))</f>
        <v/>
      </c>
    </row>
    <row r="365" spans="1:19" ht="48" customHeight="1">
      <c r="A365" s="109" t="s">
        <v>1594</v>
      </c>
      <c r="B365" s="238" t="str">
        <f>VLOOKUP(A365,'FE - Flux 2 - UBL'!A365:D1045,4,FALSE)</f>
        <v> 0..1</v>
      </c>
      <c r="C365" s="43"/>
      <c r="D365" s="34"/>
      <c r="E365" s="135" t="s">
        <v>1595</v>
      </c>
      <c r="F365" s="207"/>
      <c r="G365" s="291" t="s">
        <v>2133</v>
      </c>
      <c r="H365" s="292"/>
      <c r="I365" s="93" t="str">
        <f>IF(VLOOKUP($A365,'FE - Flux 2 - UBL'!$A365:$R1240,11,FALSE)=0,"",VLOOKUP($A365,'FE - Flux 2 - UBL'!$A365:$R1240,11,FALSE))</f>
        <v> DATE</v>
      </c>
      <c r="J365" s="93" t="str">
        <f>IF(VLOOKUP($A365,'FE - Flux 2 - UBL'!$A365:$R1240,12,FALSE)=0,"",VLOOKUP($A365,'FE - Flux 2 - UBL'!$A365:$R1240,12,FALSE))</f>
        <v> ISO</v>
      </c>
      <c r="K365" s="91" t="str">
        <f>IF(VLOOKUP($A365,'FE - Flux 2 - UBL'!$A365:$R1240,13,FALSE)=0,"",VLOOKUP($A365,'FE - Flux 2 - UBL'!$A365:$R1240,13,FALSE))</f>
        <v> YYYY-MM-DD (UBL format) YYYYMMDD (CII format)</v>
      </c>
      <c r="L365" s="159" t="str">
        <f>IF(VLOOKUP($A365,'FE - Flux 2 - UBL'!$A365:$R1240,14,FALSE)=0,"",VLOOKUP($A365,'FE - Flux 2 - UBL'!$A365:$R1240,14,FALSE))</f>
        <v/>
      </c>
      <c r="M365" s="95" t="str">
        <f>IF(VLOOKUP($A365,'FE - Flux 2 - UBL'!$A365:$R1240,15,FALSE)=0,"",VLOOKUP($A365,'FE - Flux 2 - UBL'!$A365:$R1240,15,FALSE))</f>
        <v/>
      </c>
      <c r="N365" s="95" t="str">
        <f>IF(VLOOKUP($A365,'FE - Flux 2 - UBL'!$A365:$R1240,16,FALSE)=0,"",VLOOKUP($A365,'FE - Flux 2 - UBL'!$A365:$R1240,16,FALSE))</f>
        <v/>
      </c>
      <c r="O365" s="91" t="str">
        <f>IF(VLOOKUP($A365,'FE - Flux 2 - UBL'!$A365:$R1240,17,FALSE)=0,"",VLOOKUP($A365,'FE - Flux 2 - UBL'!$A365:$R1240,17,FALSE))</f>
        <v/>
      </c>
      <c r="P365" s="91" t="str">
        <f>IF(VLOOKUP($A365,'FE - Flux 2 - UBL'!$A365:$R1240,18,FALSE)=0,"",VLOOKUP($A365,'FE - Flux 2 - UBL'!$A365:$R1240,18,FALSE))</f>
        <v/>
      </c>
      <c r="Q365" s="91" t="str">
        <f>IF(VLOOKUP($A365,'FE - Flux 2 - UBL'!$A365:$S1240,19,FALSE)=0,"",VLOOKUP($A365,'FE - Flux 2 - UBL'!$A365:$S1240,19,FALSE))</f>
        <v/>
      </c>
      <c r="R365" s="91" t="s">
        <v>2174</v>
      </c>
      <c r="S365" s="95" t="str">
        <f>IF(VLOOKUP($A365,'FE - Flux 2 - CII'!$A365:$R805,17,FALSE)=0,"",VLOOKUP($A365,'FE - Flux 2 - CII'!$A365:$R805,18,FALSE))</f>
        <v/>
      </c>
    </row>
    <row r="366" spans="1:19" ht="51" customHeight="1">
      <c r="A366" s="109" t="s">
        <v>1597</v>
      </c>
      <c r="B366" s="238" t="str">
        <f>VLOOKUP(A366,'FE - Flux 2 - UBL'!A366:D1046,4,FALSE)</f>
        <v> 0..1</v>
      </c>
      <c r="C366" s="26"/>
      <c r="D366" s="34"/>
      <c r="E366" s="135" t="s">
        <v>1598</v>
      </c>
      <c r="F366" s="207"/>
      <c r="G366" s="318" t="s">
        <v>2133</v>
      </c>
      <c r="H366" s="319"/>
      <c r="I366" s="93" t="str">
        <f>IF(VLOOKUP($A366,'FE - Flux 2 - UBL'!$A366:$R1241,11,FALSE)=0,"",VLOOKUP($A366,'FE - Flux 2 - UBL'!$A366:$R1241,11,FALSE))</f>
        <v> DATE</v>
      </c>
      <c r="J366" s="93" t="str">
        <f>IF(VLOOKUP($A366,'FE - Flux 2 - UBL'!$A366:$R1241,12,FALSE)=0,"",VLOOKUP($A366,'FE - Flux 2 - UBL'!$A366:$R1241,12,FALSE))</f>
        <v> ISO</v>
      </c>
      <c r="K366" s="91" t="str">
        <f>IF(VLOOKUP($A366,'FE - Flux 2 - UBL'!$A366:$R1241,13,FALSE)=0,"",VLOOKUP($A366,'FE - Flux 2 - UBL'!$A366:$R1241,13,FALSE))</f>
        <v>YYYY-MM-DD (UBL format) YYYYMMDD (CII format)</v>
      </c>
      <c r="L366" s="159" t="str">
        <f>IF(VLOOKUP($A366,'FE - Flux 2 - UBL'!$A366:$R1241,14,FALSE)=0,"",VLOOKUP($A366,'FE - Flux 2 - UBL'!$A366:$R1241,14,FALSE))</f>
        <v/>
      </c>
      <c r="M366" s="95" t="str">
        <f>IF(VLOOKUP($A366,'FE - Flux 2 - UBL'!$A366:$R1241,15,FALSE)=0,"",VLOOKUP($A366,'FE - Flux 2 - UBL'!$A366:$R1241,15,FALSE))</f>
        <v/>
      </c>
      <c r="N366" s="95" t="str">
        <f>IF(VLOOKUP($A366,'FE - Flux 2 - UBL'!$A366:$R1241,16,FALSE)=0,"",VLOOKUP($A366,'FE - Flux 2 - UBL'!$A366:$R1241,16,FALSE))</f>
        <v/>
      </c>
      <c r="O366" s="91" t="str">
        <f>IF(VLOOKUP($A366,'FE - Flux 2 - UBL'!$A366:$R1241,17,FALSE)=0,"",VLOOKUP($A366,'FE - Flux 2 - UBL'!$A366:$R1241,17,FALSE))</f>
        <v> G1.09 G1.36</v>
      </c>
      <c r="P366" s="91" t="str">
        <f>IF(VLOOKUP($A366,'FE - Flux 2 - UBL'!$A366:$R1241,18,FALSE)=0,"",VLOOKUP($A366,'FE - Flux 2 - UBL'!$A366:$R1241,18,FALSE))</f>
        <v/>
      </c>
      <c r="Q366" s="91" t="str">
        <f>IF(VLOOKUP($A366,'FE - Flux 2 - UBL'!$A366:$S1241,19,FALSE)=0,"",VLOOKUP($A366,'FE - Flux 2 - UBL'!$A366:$S1241,19,FALSE))</f>
        <v/>
      </c>
      <c r="R366" s="91" t="s">
        <v>2174</v>
      </c>
      <c r="S366" s="95" t="str">
        <f>IF(VLOOKUP($A366,'FE - Flux 2 - CII'!$A366:$R806,17,FALSE)=0,"",VLOOKUP($A366,'FE - Flux 2 - CII'!$A366:$R806,18,FALSE))</f>
        <v/>
      </c>
    </row>
    <row r="367" spans="1:19" ht="51" customHeight="1">
      <c r="A367" s="109" t="s">
        <v>1599</v>
      </c>
      <c r="B367" s="238" t="str">
        <f>VLOOKUP(A367,'FE - Flux 2 - UBL'!A367:D1047,4,FALSE)</f>
        <v> 0..1</v>
      </c>
      <c r="C367" s="26"/>
      <c r="D367" s="37"/>
      <c r="E367" s="207" t="s">
        <v>1600</v>
      </c>
      <c r="F367" s="207"/>
      <c r="G367" s="291" t="s">
        <v>2134</v>
      </c>
      <c r="H367" s="292"/>
      <c r="I367" s="93" t="str">
        <f>IF(VLOOKUP($A367,'FE - Flux 2 - UBL'!$A367:$R1242,11,FALSE)=0,"",VLOOKUP($A367,'FE - Flux 2 - UBL'!$A367:$R1242,11,FALSE))</f>
        <v> DATE (UBL) CODE (CII)</v>
      </c>
      <c r="J367" s="93" t="str">
        <f>IF(VLOOKUP($A367,'FE - Flux 2 - UBL'!$A367:$R1242,12,FALSE)=0,"",VLOOKUP($A367,'FE - Flux 2 - UBL'!$A367:$R1242,12,FALSE))</f>
        <v> ISO (UBL) 3 (CII)</v>
      </c>
      <c r="K367" s="91" t="str">
        <f>IF(VLOOKUP($A367,'FE - Flux 2 - UBL'!$A367:$R1242,13,FALSE)=0,"",VLOOKUP($A367,'FE - Flux 2 - UBL'!$A367:$R1242,13,FALSE))</f>
        <v> YYYY-MM-DD (UBL format) Value = 102 (CII format)</v>
      </c>
      <c r="L367" s="159" t="str">
        <f>IF(VLOOKUP($A367,'FE - Flux 2 - UBL'!$A367:$R1242,14,FALSE)=0,"",VLOOKUP($A367,'FE - Flux 2 - UBL'!$A367:$R1242,14,FALSE))</f>
        <v> In UBL, no format is necessary, the date is always written the same way. In CII, it is necessary to integrate the code "102" in order to be able to reference a date in YYYYMMDD format in the EXT-FR-FE-158-0 and EXT-FR-FE-158-1 tags</v>
      </c>
      <c r="M367" s="95" t="str">
        <f>IF(VLOOKUP($A367,'FE - Flux 2 - UBL'!$A367:$R1242,15,FALSE)=0,"",VLOOKUP($A367,'FE - Flux 2 - UBL'!$A367:$R1242,15,FALSE))</f>
        <v/>
      </c>
      <c r="N367" s="95" t="str">
        <f>IF(VLOOKUP($A367,'FE - Flux 2 - UBL'!$A367:$R1242,16,FALSE)=0,"",VLOOKUP($A367,'FE - Flux 2 - UBL'!$A367:$R1242,16,FALSE))</f>
        <v/>
      </c>
      <c r="O367" s="91" t="str">
        <f>IF(VLOOKUP($A367,'FE - Flux 2 - UBL'!$A367:$R1242,17,FALSE)=0,"",VLOOKUP($A367,'FE - Flux 2 - UBL'!$A367:$R1242,17,FALSE))</f>
        <v/>
      </c>
      <c r="P367" s="91" t="str">
        <f>IF(VLOOKUP($A367,'FE - Flux 2 - UBL'!$A367:$R1242,18,FALSE)=0,"",VLOOKUP($A367,'FE - Flux 2 - UBL'!$A367:$R1242,18,FALSE))</f>
        <v/>
      </c>
      <c r="Q367" s="91" t="str">
        <f>IF(VLOOKUP($A367,'FE - Flux 2 - UBL'!$A367:$S1242,19,FALSE)=0,"",VLOOKUP($A367,'FE - Flux 2 - UBL'!$A367:$S1242,19,FALSE))</f>
        <v/>
      </c>
      <c r="R367" s="91" t="s">
        <v>2174</v>
      </c>
      <c r="S367" s="95" t="str">
        <f>IF(VLOOKUP($A367,'FE - Flux 2 - CII'!$A367:$R807,17,FALSE)=0,"",VLOOKUP($A367,'FE - Flux 2 - CII'!$A367:$R807,18,FALSE))</f>
        <v/>
      </c>
    </row>
    <row r="368" spans="1:19" ht="28">
      <c r="A368" s="97" t="s">
        <v>1605</v>
      </c>
      <c r="B368" s="238" t="str">
        <f>VLOOKUP(A368,'FE - Flux 2 - UBL'!A368:D1048,4,FALSE)</f>
        <v> 0..1</v>
      </c>
      <c r="C368" s="43"/>
      <c r="D368" s="137" t="s">
        <v>1606</v>
      </c>
      <c r="E368" s="133"/>
      <c r="F368" s="133"/>
      <c r="G368" s="291" t="s">
        <v>2135</v>
      </c>
      <c r="H368" s="292"/>
      <c r="I368" s="93" t="str">
        <f>IF(VLOOKUP($A368,'FE - Flux 2 - UBL'!$A368:$R1243,11,FALSE)=0,"",VLOOKUP($A368,'FE - Flux 2 - UBL'!$A368:$R1243,11,FALSE))</f>
        <v/>
      </c>
      <c r="J368" s="93" t="str">
        <f>IF(VLOOKUP($A368,'FE - Flux 2 - UBL'!$A368:$R1243,12,FALSE)=0,"",VLOOKUP($A368,'FE - Flux 2 - UBL'!$A368:$R1243,12,FALSE))</f>
        <v/>
      </c>
      <c r="K368" s="91" t="str">
        <f>IF(VLOOKUP($A368,'FE - Flux 2 - UBL'!$A368:$R1243,13,FALSE)=0,"",VLOOKUP($A368,'FE - Flux 2 - UBL'!$A368:$R1243,13,FALSE))</f>
        <v/>
      </c>
      <c r="L368" s="159" t="str">
        <f>IF(VLOOKUP($A368,'FE - Flux 2 - UBL'!$A368:$R1243,14,FALSE)=0,"",VLOOKUP($A368,'FE - Flux 2 - UBL'!$A368:$R1243,14,FALSE))</f>
        <v/>
      </c>
      <c r="M368" s="95" t="str">
        <f>IF(VLOOKUP($A368,'FE - Flux 2 - UBL'!$A368:$R1243,15,FALSE)=0,"",VLOOKUP($A368,'FE - Flux 2 - UBL'!$A368:$R1243,15,FALSE))</f>
        <v> Group of business terms providing information about the billing period regarding the Invoice line.</v>
      </c>
      <c r="N368" s="95" t="str">
        <f>IF(VLOOKUP($A368,'FE - Flux 2 - UBL'!$A368:$R1243,16,FALSE)=0,"",VLOOKUP($A368,'FE - Flux 2 - UBL'!$A368:$R1243,16,FALSE))</f>
        <v> Is also called invoice delivery period.</v>
      </c>
      <c r="O368" s="91" t="str">
        <f>IF(VLOOKUP($A368,'FE - Flux 2 - UBL'!$A368:$R1243,17,FALSE)=0,"",VLOOKUP($A368,'FE - Flux 2 - UBL'!$A368:$R1243,17,FALSE))</f>
        <v> G1.39 G6.11</v>
      </c>
      <c r="P368" s="91" t="str">
        <f>IF(VLOOKUP($A368,'FE - Flux 2 - UBL'!$A368:$R1243,18,FALSE)=0,"",VLOOKUP($A368,'FE - Flux 2 - UBL'!$A368:$R1243,18,FALSE))</f>
        <v/>
      </c>
      <c r="Q368" s="91" t="str">
        <f>IF(VLOOKUP($A368,'FE - Flux 2 - UBL'!$A368:$S1243,19,FALSE)=0,"",VLOOKUP($A368,'FE - Flux 2 - UBL'!$A368:$S1243,19,FALSE))</f>
        <v/>
      </c>
      <c r="R368" s="91" t="s">
        <v>2172</v>
      </c>
      <c r="S368" s="95" t="str">
        <f>IF(VLOOKUP($A368,'FE - Flux 2 - CII'!$A368:$R808,17,FALSE)=0,"",VLOOKUP($A368,'FE - Flux 2 - CII'!$A368:$R808,18,FALSE))</f>
        <v/>
      </c>
    </row>
    <row r="369" spans="1:19" ht="42">
      <c r="A369" s="109" t="s">
        <v>1609</v>
      </c>
      <c r="B369" s="238" t="str">
        <f>VLOOKUP(A369,'FE - Flux 2 - UBL'!A369:D1049,4,FALSE)</f>
        <v> 0..1</v>
      </c>
      <c r="C369" s="43"/>
      <c r="D369" s="34"/>
      <c r="E369" s="135" t="s">
        <v>1610</v>
      </c>
      <c r="F369" s="207"/>
      <c r="G369" s="291" t="s">
        <v>2136</v>
      </c>
      <c r="H369" s="292"/>
      <c r="I369" s="93" t="str">
        <f>IF(VLOOKUP($A369,'FE - Flux 2 - UBL'!$A369:$R1244,11,FALSE)=0,"",VLOOKUP($A369,'FE - Flux 2 - UBL'!$A369:$R1244,11,FALSE))</f>
        <v> DATE</v>
      </c>
      <c r="J369" s="93" t="str">
        <f>IF(VLOOKUP($A369,'FE - Flux 2 - UBL'!$A369:$R1244,12,FALSE)=0,"",VLOOKUP($A369,'FE - Flux 2 - UBL'!$A369:$R1244,12,FALSE))</f>
        <v> ISO</v>
      </c>
      <c r="K369" s="91" t="str">
        <f>IF(VLOOKUP($A369,'FE - Flux 2 - UBL'!$A369:$R1244,13,FALSE)=0,"",VLOOKUP($A369,'FE - Flux 2 - UBL'!$A369:$R1244,13,FALSE))</f>
        <v> YYYY-MM-DD (UBL format) YYYYMMDD (CII format)</v>
      </c>
      <c r="L369" s="159" t="str">
        <f>IF(VLOOKUP($A369,'FE - Flux 2 - UBL'!$A369:$R1244,14,FALSE)=0,"",VLOOKUP($A369,'FE - Flux 2 - UBL'!$A369:$R1244,14,FALSE))</f>
        <v/>
      </c>
      <c r="M369" s="95" t="str">
        <f>IF(VLOOKUP($A369,'FE - Flux 2 - UBL'!$A369:$R1244,15,FALSE)=0,"",VLOOKUP($A369,'FE - Flux 2 - UBL'!$A369:$R1244,15,FALSE))</f>
        <v> Date on which the billing period begins for this Invoice line.</v>
      </c>
      <c r="N369" s="95" t="str">
        <f>IF(VLOOKUP($A369,'FE - Flux 2 - UBL'!$A369:$R1244,16,FALSE)=0,"",VLOOKUP($A369,'FE - Flux 2 - UBL'!$A369:$R1244,16,FALSE))</f>
        <v>This date corresponds to the first day of the period.</v>
      </c>
      <c r="O369" s="91" t="str">
        <f>IF(VLOOKUP($A369,'FE - Flux 2 - UBL'!$A369:$R1244,17,FALSE)=0,"",VLOOKUP($A369,'FE - Flux 2 - UBL'!$A369:$R1244,17,FALSE))</f>
        <v> G1.09 G1.36 G6.11</v>
      </c>
      <c r="P369" s="91" t="str">
        <f>IF(VLOOKUP($A369,'FE - Flux 2 - UBL'!$A369:$R1244,18,FALSE)=0,"",VLOOKUP($A369,'FE - Flux 2 - UBL'!$A369:$R1244,18,FALSE))</f>
        <v/>
      </c>
      <c r="Q369" s="91" t="str">
        <f>IF(VLOOKUP($A369,'FE - Flux 2 - UBL'!$A369:$S1244,19,FALSE)=0,"",VLOOKUP($A369,'FE - Flux 2 - UBL'!$A369:$S1244,19,FALSE))</f>
        <v> BR-CO-20</v>
      </c>
      <c r="R369" s="91" t="s">
        <v>2172</v>
      </c>
      <c r="S369" s="95" t="str">
        <f>IF(VLOOKUP($A369,'FE - Flux 2 - CII'!$A369:$R809,17,FALSE)=0,"",VLOOKUP($A369,'FE - Flux 2 - CII'!$A369:$R809,18,FALSE))</f>
        <v/>
      </c>
    </row>
    <row r="370" spans="1:19" ht="42">
      <c r="A370" s="109" t="s">
        <v>1613</v>
      </c>
      <c r="B370" s="238" t="str">
        <f>VLOOKUP(A370,'FE - Flux 2 - UBL'!A370:D1050,4,FALSE)</f>
        <v> 0..1</v>
      </c>
      <c r="C370" s="43"/>
      <c r="D370" s="34"/>
      <c r="E370" s="135" t="s">
        <v>1614</v>
      </c>
      <c r="F370" s="207"/>
      <c r="G370" s="291" t="s">
        <v>2137</v>
      </c>
      <c r="H370" s="292"/>
      <c r="I370" s="93" t="str">
        <f>IF(VLOOKUP($A370,'FE - Flux 2 - UBL'!$A370:$R1245,11,FALSE)=0,"",VLOOKUP($A370,'FE - Flux 2 - UBL'!$A370:$R1245,11,FALSE))</f>
        <v> DATE</v>
      </c>
      <c r="J370" s="93" t="str">
        <f>IF(VLOOKUP($A370,'FE - Flux 2 - UBL'!$A370:$R1245,12,FALSE)=0,"",VLOOKUP($A370,'FE - Flux 2 - UBL'!$A370:$R1245,12,FALSE))</f>
        <v> ISO</v>
      </c>
      <c r="K370" s="91" t="str">
        <f>IF(VLOOKUP($A370,'FE - Flux 2 - UBL'!$A370:$R1245,13,FALSE)=0,"",VLOOKUP($A370,'FE - Flux 2 - UBL'!$A370:$R1245,13,FALSE))</f>
        <v> YYYY-MM-DD (UBL format) YYYYMMDD (CII format)</v>
      </c>
      <c r="L370" s="159" t="str">
        <f>IF(VLOOKUP($A370,'FE - Flux 2 - UBL'!$A370:$R1245,14,FALSE)=0,"",VLOOKUP($A370,'FE - Flux 2 - UBL'!$A370:$R1245,14,FALSE))</f>
        <v/>
      </c>
      <c r="M370" s="95" t="str">
        <f>IF(VLOOKUP($A370,'FE - Flux 2 - UBL'!$A370:$R1245,15,FALSE)=0,"",VLOOKUP($A370,'FE - Flux 2 - UBL'!$A370:$R1245,15,FALSE))</f>
        <v> Date on which the billing period ends for this Invoice line.</v>
      </c>
      <c r="N370" s="95" t="str">
        <f>IF(VLOOKUP($A370,'FE - Flux 2 - UBL'!$A370:$R1245,16,FALSE)=0,"",VLOOKUP($A370,'FE - Flux 2 - UBL'!$A370:$R1245,16,FALSE))</f>
        <v> This date corresponds to the last day of the period.</v>
      </c>
      <c r="O370" s="91" t="str">
        <f>IF(VLOOKUP($A370,'FE - Flux 2 - UBL'!$A370:$R1245,17,FALSE)=0,"",VLOOKUP($A370,'FE - Flux 2 - UBL'!$A370:$R1245,17,FALSE))</f>
        <v> G1.09 G1.36 G6.11</v>
      </c>
      <c r="P370" s="91" t="str">
        <f>IF(VLOOKUP($A370,'FE - Flux 2 - UBL'!$A370:$R1245,18,FALSE)=0,"",VLOOKUP($A370,'FE - Flux 2 - UBL'!$A370:$R1245,18,FALSE))</f>
        <v/>
      </c>
      <c r="Q370" s="91" t="str">
        <f>IF(VLOOKUP($A370,'FE - Flux 2 - UBL'!$A370:$S1245,19,FALSE)=0,"",VLOOKUP($A370,'FE - Flux 2 - UBL'!$A370:$S1245,19,FALSE))</f>
        <v> BR-30 BR-CO-20</v>
      </c>
      <c r="R370" s="91" t="s">
        <v>2172</v>
      </c>
      <c r="S370" s="95" t="str">
        <f>IF(VLOOKUP($A370,'FE - Flux 2 - CII'!$A370:$R810,17,FALSE)=0,"",VLOOKUP($A370,'FE - Flux 2 - CII'!$A370:$R810,18,FALSE))</f>
        <v/>
      </c>
    </row>
    <row r="371" spans="1:19" ht="28">
      <c r="A371" s="97" t="s">
        <v>1617</v>
      </c>
      <c r="B371" s="238" t="str">
        <f>VLOOKUP(A371,'FE - Flux 2 - UBL'!A371:D1051,4,FALSE)</f>
        <v> 0..n</v>
      </c>
      <c r="C371" s="43"/>
      <c r="D371" s="137" t="s">
        <v>1618</v>
      </c>
      <c r="E371" s="133"/>
      <c r="F371" s="133"/>
      <c r="G371" s="291" t="s">
        <v>2138</v>
      </c>
      <c r="H371" s="292"/>
      <c r="I371" s="93" t="str">
        <f>IF(VLOOKUP($A371,'FE - Flux 2 - UBL'!$A371:$R1246,11,FALSE)=0,"",VLOOKUP($A371,'FE - Flux 2 - UBL'!$A371:$R1246,11,FALSE))</f>
        <v/>
      </c>
      <c r="J371" s="93" t="str">
        <f>IF(VLOOKUP($A371,'FE - Flux 2 - UBL'!$A371:$R1246,12,FALSE)=0,"",VLOOKUP($A371,'FE - Flux 2 - UBL'!$A371:$R1246,12,FALSE))</f>
        <v/>
      </c>
      <c r="K371" s="91" t="str">
        <f>IF(VLOOKUP($A371,'FE - Flux 2 - UBL'!$A371:$R1246,13,FALSE)=0,"",VLOOKUP($A371,'FE - Flux 2 - UBL'!$A371:$R1246,13,FALSE))</f>
        <v/>
      </c>
      <c r="L371" s="159" t="str">
        <f>IF(VLOOKUP($A371,'FE - Flux 2 - UBL'!$A371:$R1246,14,FALSE)=0,"",VLOOKUP($A371,'FE - Flux 2 - UBL'!$A371:$R1246,14,FALSE))</f>
        <v/>
      </c>
      <c r="M371" s="95" t="str">
        <f>IF(VLOOKUP($A371,'FE - Flux 2 - UBL'!$A371:$R1246,15,FALSE)=0,"",VLOOKUP($A371,'FE - Flux 2 - UBL'!$A371:$R1246,15,FALSE))</f>
        <v> Group of business terms providing information on discounts applicable to an Invoice line.</v>
      </c>
      <c r="N371" s="95" t="str">
        <f>IF(VLOOKUP($A371,'FE - Flux 2 - UBL'!$A371:$R1246,16,FALSE)=0,"",VLOOKUP($A371,'FE - Flux 2 - UBL'!$A371:$R1246,16,FALSE))</f>
        <v/>
      </c>
      <c r="O371" s="91" t="str">
        <f>IF(VLOOKUP($A371,'FE - Flux 2 - UBL'!$A371:$R1246,17,FALSE)=0,"",VLOOKUP($A371,'FE - Flux 2 - UBL'!$A371:$R1246,17,FALSE))</f>
        <v> G6.12</v>
      </c>
      <c r="P371" s="91" t="str">
        <f>IF(VLOOKUP($A371,'FE - Flux 2 - UBL'!$A371:$R1246,18,FALSE)=0,"",VLOOKUP($A371,'FE - Flux 2 - UBL'!$A371:$R1246,18,FALSE))</f>
        <v/>
      </c>
      <c r="Q371" s="91" t="str">
        <f>IF(VLOOKUP($A371,'FE - Flux 2 - UBL'!$A371:$S1246,19,FALSE)=0,"",VLOOKUP($A371,'FE - Flux 2 - UBL'!$A371:$S1246,19,FALSE))</f>
        <v/>
      </c>
      <c r="R371" s="91" t="s">
        <v>2196</v>
      </c>
      <c r="S371" s="95" t="str">
        <f>IF(VLOOKUP($A371,'FE - Flux 2 - CII'!$A371:$R811,17,FALSE)=0,"",VLOOKUP($A371,'FE - Flux 2 - CII'!$A371:$R811,18,FALSE))</f>
        <v/>
      </c>
    </row>
    <row r="372" spans="1:19" ht="31.5" customHeight="1">
      <c r="A372" s="109" t="s">
        <v>1620</v>
      </c>
      <c r="B372" s="238" t="str">
        <f>VLOOKUP(A372,'FE - Flux 2 - UBL'!A372:D1052,4,FALSE)</f>
        <v> 1..1</v>
      </c>
      <c r="C372" s="43"/>
      <c r="D372" s="34"/>
      <c r="E372" s="135" t="s">
        <v>1621</v>
      </c>
      <c r="F372" s="207"/>
      <c r="G372" s="291" t="s">
        <v>2139</v>
      </c>
      <c r="H372" s="292"/>
      <c r="I372" s="93" t="str">
        <f>IF(VLOOKUP($A372,'FE - Flux 2 - UBL'!$A372:$R1247,11,FALSE)=0,"",VLOOKUP($A372,'FE - Flux 2 - UBL'!$A372:$R1247,11,FALSE))</f>
        <v> AMOUNT</v>
      </c>
      <c r="J372" s="93">
        <f>IF(VLOOKUP($A372,'FE - Flux 2 - UBL'!$A372:$R1247,12,FALSE)=0,"",VLOOKUP($A372,'FE - Flux 2 - UBL'!$A372:$R1247,12,FALSE))</f>
        <v>19.2</v>
      </c>
      <c r="K372" s="91" t="str">
        <f>IF(VLOOKUP($A372,'FE - Flux 2 - UBL'!$A372:$R1247,13,FALSE)=0,"",VLOOKUP($A372,'FE - Flux 2 - UBL'!$A372:$R1247,13,FALSE))</f>
        <v/>
      </c>
      <c r="L372" s="159" t="str">
        <f>IF(VLOOKUP($A372,'FE - Flux 2 - UBL'!$A372:$R1247,14,FALSE)=0,"",VLOOKUP($A372,'FE - Flux 2 - UBL'!$A372:$R1247,14,FALSE))</f>
        <v/>
      </c>
      <c r="M372" s="95" t="str">
        <f>IF(VLOOKUP($A372,'FE - Flux 2 - UBL'!$A372:$R1247,15,FALSE)=0,"",VLOOKUP($A372,'FE - Flux 2 - UBL'!$A372:$R1247,15,FALSE))</f>
        <v> Amount of a discount, excluding VAT.</v>
      </c>
      <c r="N372" s="95" t="str">
        <f>IF(VLOOKUP($A372,'FE - Flux 2 - UBL'!$A372:$R1247,16,FALSE)=0,"",VLOOKUP($A372,'FE - Flux 2 - UBL'!$A372:$R1247,16,FALSE))</f>
        <v/>
      </c>
      <c r="O372" s="91" t="str">
        <f>IF(VLOOKUP($A372,'FE - Flux 2 - UBL'!$A372:$R1247,17,FALSE)=0,"",VLOOKUP($A372,'FE - Flux 2 - UBL'!$A372:$R1247,17,FALSE))</f>
        <v> G1.14 G6.12</v>
      </c>
      <c r="P372" s="91" t="str">
        <f>IF(VLOOKUP($A372,'FE - Flux 2 - UBL'!$A372:$R1247,18,FALSE)=0,"",VLOOKUP($A372,'FE - Flux 2 - UBL'!$A372:$R1247,18,FALSE))</f>
        <v/>
      </c>
      <c r="Q372" s="91" t="str">
        <f>IF(VLOOKUP($A372,'FE - Flux 2 - UBL'!$A372:$S1247,19,FALSE)=0,"",VLOOKUP($A372,'FE - Flux 2 - UBL'!$A372:$S1247,19,FALSE))</f>
        <v> BR-41</v>
      </c>
      <c r="R372" s="91" t="s">
        <v>2196</v>
      </c>
      <c r="S372" s="95" t="str">
        <f>IF(VLOOKUP($A372,'FE - Flux 2 - CII'!$A372:$R812,17,FALSE)=0,"",VLOOKUP($A372,'FE - Flux 2 - CII'!$A372:$R812,18,FALSE))</f>
        <v/>
      </c>
    </row>
    <row r="373" spans="1:19" ht="42">
      <c r="A373" s="109" t="s">
        <v>1624</v>
      </c>
      <c r="B373" s="238" t="str">
        <f>VLOOKUP(A373,'FE - Flux 2 - UBL'!A373:D1053,4,FALSE)</f>
        <v> 0..1</v>
      </c>
      <c r="C373" s="43"/>
      <c r="D373" s="34"/>
      <c r="E373" s="135" t="s">
        <v>1625</v>
      </c>
      <c r="F373" s="207"/>
      <c r="G373" s="291" t="s">
        <v>2140</v>
      </c>
      <c r="H373" s="292"/>
      <c r="I373" s="93" t="str">
        <f>IF(VLOOKUP($A373,'FE - Flux 2 - UBL'!$A373:$R1248,11,FALSE)=0,"",VLOOKUP($A373,'FE - Flux 2 - UBL'!$A373:$R1248,11,FALSE))</f>
        <v> AMOUNT</v>
      </c>
      <c r="J373" s="93">
        <f>IF(VLOOKUP($A373,'FE - Flux 2 - UBL'!$A373:$R1248,12,FALSE)=0,"",VLOOKUP($A373,'FE - Flux 2 - UBL'!$A373:$R1248,12,FALSE))</f>
        <v>19.2</v>
      </c>
      <c r="K373" s="91" t="str">
        <f>IF(VLOOKUP($A373,'FE - Flux 2 - UBL'!$A373:$R1248,13,FALSE)=0,"",VLOOKUP($A373,'FE - Flux 2 - UBL'!$A373:$R1248,13,FALSE))</f>
        <v/>
      </c>
      <c r="L373" s="159" t="str">
        <f>IF(VLOOKUP($A373,'FE - Flux 2 - UBL'!$A373:$R1248,14,FALSE)=0,"",VLOOKUP($A373,'FE - Flux 2 - UBL'!$A373:$R1248,14,FALSE))</f>
        <v/>
      </c>
      <c r="M373" s="95" t="str">
        <f>IF(VLOOKUP($A373,'FE - Flux 2 - UBL'!$A373:$R1248,15,FALSE)=0,"",VLOOKUP($A373,'FE - Flux 2 - UBL'!$A373:$R1248,15,FALSE))</f>
        <v> Base amount that can be used in conjunction with the Discount Percentage applicable to the invoice line to calculate the Discount Amount applicable to the invoice line.</v>
      </c>
      <c r="N373" s="95" t="str">
        <f>IF(VLOOKUP($A373,'FE - Flux 2 - UBL'!$A373:$R1248,16,FALSE)=0,"",VLOOKUP($A373,'FE - Flux 2 - UBL'!$A373:$R1248,16,FALSE))</f>
        <v/>
      </c>
      <c r="O373" s="91" t="str">
        <f>IF(VLOOKUP($A373,'FE - Flux 2 - UBL'!$A373:$R1248,17,FALSE)=0,"",VLOOKUP($A373,'FE - Flux 2 - UBL'!$A373:$R1248,17,FALSE))</f>
        <v> G1.14</v>
      </c>
      <c r="P373" s="91" t="str">
        <f>IF(VLOOKUP($A373,'FE - Flux 2 - UBL'!$A373:$R1248,18,FALSE)=0,"",VLOOKUP($A373,'FE - Flux 2 - UBL'!$A373:$R1248,18,FALSE))</f>
        <v/>
      </c>
      <c r="Q373" s="91" t="str">
        <f>IF(VLOOKUP($A373,'FE - Flux 2 - UBL'!$A373:$S1248,19,FALSE)=0,"",VLOOKUP($A373,'FE - Flux 2 - UBL'!$A373:$S1248,19,FALSE))</f>
        <v/>
      </c>
      <c r="R373" s="91" t="s">
        <v>2172</v>
      </c>
      <c r="S373" s="95" t="str">
        <f>IF(VLOOKUP($A373,'FE - Flux 2 - CII'!$A373:$R813,17,FALSE)=0,"",VLOOKUP($A373,'FE - Flux 2 - CII'!$A373:$R813,18,FALSE))</f>
        <v/>
      </c>
    </row>
    <row r="374" spans="1:19" ht="42">
      <c r="A374" s="109" t="s">
        <v>1627</v>
      </c>
      <c r="B374" s="238" t="str">
        <f>VLOOKUP(A374,'FE - Flux 2 - UBL'!A374:D1054,4,FALSE)</f>
        <v> 0..1</v>
      </c>
      <c r="C374" s="43"/>
      <c r="D374" s="34"/>
      <c r="E374" s="207" t="s">
        <v>1628</v>
      </c>
      <c r="F374" s="207"/>
      <c r="G374" s="291" t="s">
        <v>2141</v>
      </c>
      <c r="H374" s="292"/>
      <c r="I374" s="93" t="str">
        <f>IF(VLOOKUP($A374,'FE - Flux 2 - UBL'!$A374:$R1249,11,FALSE)=0,"",VLOOKUP($A374,'FE - Flux 2 - UBL'!$A374:$R1249,11,FALSE))</f>
        <v>PERCENTAGE</v>
      </c>
      <c r="J374" s="93">
        <f>IF(VLOOKUP($A374,'FE - Flux 2 - UBL'!$A374:$R1249,12,FALSE)=0,"",VLOOKUP($A374,'FE - Flux 2 - UBL'!$A374:$R1249,12,FALSE))</f>
        <v>3.2</v>
      </c>
      <c r="K374" s="91" t="str">
        <f>IF(VLOOKUP($A374,'FE - Flux 2 - UBL'!$A374:$R1249,13,FALSE)=0,"",VLOOKUP($A374,'FE - Flux 2 - UBL'!$A374:$R1249,13,FALSE))</f>
        <v/>
      </c>
      <c r="L374" s="159" t="str">
        <f>IF(VLOOKUP($A374,'FE - Flux 2 - UBL'!$A374:$R1249,14,FALSE)=0,"",VLOOKUP($A374,'FE - Flux 2 - UBL'!$A374:$R1249,14,FALSE))</f>
        <v/>
      </c>
      <c r="M374" s="95" t="str">
        <f>IF(VLOOKUP($A374,'FE - Flux 2 - UBL'!$A374:$R1249,15,FALSE)=0,"",VLOOKUP($A374,'FE - Flux 2 - UBL'!$A374:$R1249,15,FALSE))</f>
        <v> Percentage that can be used in conjunction with the Discount Basis applicable to the invoice line to calculate the Discount Amount applicable to the invoice line.</v>
      </c>
      <c r="N374" s="95" t="str">
        <f>IF(VLOOKUP($A374,'FE - Flux 2 - UBL'!$A374:$R1249,16,FALSE)=0,"",VLOOKUP($A374,'FE - Flux 2 - UBL'!$A374:$R1249,16,FALSE))</f>
        <v/>
      </c>
      <c r="O374" s="91" t="str">
        <f>IF(VLOOKUP($A374,'FE - Flux 2 - UBL'!$A374:$R1249,17,FALSE)=0,"",VLOOKUP($A374,'FE - Flux 2 - UBL'!$A374:$R1249,17,FALSE))</f>
        <v/>
      </c>
      <c r="P374" s="91" t="str">
        <f>IF(VLOOKUP($A374,'FE - Flux 2 - UBL'!$A374:$R1249,18,FALSE)=0,"",VLOOKUP($A374,'FE - Flux 2 - UBL'!$A374:$R1249,18,FALSE))</f>
        <v/>
      </c>
      <c r="Q374" s="91" t="str">
        <f>IF(VLOOKUP($A374,'FE - Flux 2 - UBL'!$A374:$S1249,19,FALSE)=0,"",VLOOKUP($A374,'FE - Flux 2 - UBL'!$A374:$S1249,19,FALSE))</f>
        <v/>
      </c>
      <c r="R374" s="91" t="s">
        <v>2172</v>
      </c>
      <c r="S374" s="95" t="str">
        <f>IF(VLOOKUP($A374,'FE - Flux 2 - CII'!$A374:$R814,17,FALSE)=0,"",VLOOKUP($A374,'FE - Flux 2 - CII'!$A374:$R814,18,FALSE))</f>
        <v/>
      </c>
    </row>
    <row r="375" spans="1:19" ht="42">
      <c r="A375" s="109" t="s">
        <v>1630</v>
      </c>
      <c r="B375" s="238" t="str">
        <f>VLOOKUP(A375,'FE - Flux 2 - UBL'!A375:D1055,4,FALSE)</f>
        <v> 0..1</v>
      </c>
      <c r="C375" s="43"/>
      <c r="D375" s="34"/>
      <c r="E375" s="207" t="s">
        <v>1631</v>
      </c>
      <c r="F375" s="207"/>
      <c r="G375" s="291" t="s">
        <v>2142</v>
      </c>
      <c r="H375" s="292"/>
      <c r="I375" s="93" t="str">
        <f>IF(VLOOKUP($A375,'FE - Flux 2 - UBL'!$A375:$R1250,11,FALSE)=0,"",VLOOKUP($A375,'FE - Flux 2 - UBL'!$A375:$R1250,11,FALSE))</f>
        <v> TEXT</v>
      </c>
      <c r="J375" s="93">
        <f>IF(VLOOKUP($A375,'FE - Flux 2 - UBL'!$A375:$R1250,12,FALSE)=0,"",VLOOKUP($A375,'FE - Flux 2 - UBL'!$A375:$R1250,12,FALSE))</f>
        <v>1024</v>
      </c>
      <c r="K375" s="91" t="str">
        <f>IF(VLOOKUP($A375,'FE - Flux 2 - UBL'!$A375:$R1250,13,FALSE)=0,"",VLOOKUP($A375,'FE - Flux 2 - UBL'!$A375:$R1250,13,FALSE))</f>
        <v/>
      </c>
      <c r="L375" s="159" t="str">
        <f>IF(VLOOKUP($A375,'FE - Flux 2 - UBL'!$A375:$R1250,14,FALSE)=0,"",VLOOKUP($A375,'FE - Flux 2 - UBL'!$A375:$R1250,14,FALSE))</f>
        <v/>
      </c>
      <c r="M375" s="95" t="str">
        <f>IF(VLOOKUP($A375,'FE - Flux 2 - UBL'!$A375:$R1250,15,FALSE)=0,"",VLOOKUP($A375,'FE - Flux 2 - UBL'!$A375:$R1250,15,FALSE))</f>
        <v> Reason for the discount applicable to the Invoice line, expressed in text form.</v>
      </c>
      <c r="N375" s="95" t="str">
        <f>IF(VLOOKUP($A375,'FE - Flux 2 - UBL'!$A375:$R1250,16,FALSE)=0,"",VLOOKUP($A375,'FE - Flux 2 - UBL'!$A375:$R1250,16,FALSE))</f>
        <v/>
      </c>
      <c r="O375" s="91" t="str">
        <f>IF(VLOOKUP($A375,'FE - Flux 2 - UBL'!$A375:$R1250,17,FALSE)=0,"",VLOOKUP($A375,'FE - Flux 2 - UBL'!$A375:$R1250,17,FALSE))</f>
        <v/>
      </c>
      <c r="P375" s="91" t="str">
        <f>IF(VLOOKUP($A375,'FE - Flux 2 - UBL'!$A375:$R1250,18,FALSE)=0,"",VLOOKUP($A375,'FE - Flux 2 - UBL'!$A375:$R1250,18,FALSE))</f>
        <v/>
      </c>
      <c r="Q375" s="91" t="str">
        <f>IF(VLOOKUP($A375,'FE - Flux 2 - UBL'!$A375:$S1250,19,FALSE)=0,"",VLOOKUP($A375,'FE - Flux 2 - UBL'!$A375:$S1250,19,FALSE))</f>
        <v> BR-42 BR-CO-7 BR-CO-23</v>
      </c>
      <c r="R375" s="91" t="s">
        <v>2196</v>
      </c>
      <c r="S375" s="95" t="str">
        <f>IF(VLOOKUP($A375,'FE - Flux 2 - CII'!$A375:$R815,17,FALSE)=0,"",VLOOKUP($A375,'FE - Flux 2 - CII'!$A375:$R815,18,FALSE))</f>
        <v/>
      </c>
    </row>
    <row r="376" spans="1:19" ht="56">
      <c r="A376" s="109" t="s">
        <v>1634</v>
      </c>
      <c r="B376" s="238" t="str">
        <f>VLOOKUP(A376,'FE - Flux 2 - UBL'!A376:D1056,4,FALSE)</f>
        <v> 0..1</v>
      </c>
      <c r="C376" s="43"/>
      <c r="D376" s="34"/>
      <c r="E376" s="207" t="s">
        <v>1635</v>
      </c>
      <c r="F376" s="207"/>
      <c r="G376" s="291" t="s">
        <v>2143</v>
      </c>
      <c r="H376" s="292"/>
      <c r="I376" s="93" t="str">
        <f>IF(VLOOKUP($A376,'FE - Flux 2 - UBL'!$A376:$R1251,11,FALSE)=0,"",VLOOKUP($A376,'FE - Flux 2 - UBL'!$A376:$R1251,11,FALSE))</f>
        <v> CODED</v>
      </c>
      <c r="J376" s="93">
        <f>IF(VLOOKUP($A376,'FE - Flux 2 - UBL'!$A376:$R1251,12,FALSE)=0,"",VLOOKUP($A376,'FE - Flux 2 - UBL'!$A376:$R1251,12,FALSE))</f>
        <v>4</v>
      </c>
      <c r="K376" s="91" t="str">
        <f>IF(VLOOKUP($A376,'FE - Flux 2 - UBL'!$A376:$R1251,13,FALSE)=0,"",VLOOKUP($A376,'FE - Flux 2 - UBL'!$A376:$R1251,13,FALSE))</f>
        <v> UNTDID 5189</v>
      </c>
      <c r="L376" s="159" t="str">
        <f>IF(VLOOKUP($A376,'FE - Flux 2 - UBL'!$A376:$R1251,14,FALSE)=0,"",VLOOKUP($A376,'FE - Flux 2 - UBL'!$A376:$R1251,14,FALSE))</f>
        <v/>
      </c>
      <c r="M376" s="95" t="str">
        <f>IF(VLOOKUP($A376,'FE - Flux 2 - UBL'!$A376:$R1251,15,FALSE)=0,"",VLOOKUP($A376,'FE - Flux 2 - UBL'!$A376:$R1251,15,FALSE))</f>
        <v> Reason for the discount applicable to the Invoice line, expressed in code form.</v>
      </c>
      <c r="N376" s="95" t="str">
        <f>IF(VLOOKUP($A376,'FE - Flux 2 - UBL'!$A376:$R1251,16,FALSE)=0,"",VLOOKUP($A376,'FE - Flux 2 - UBL'!$A376:$R1251,16,FALSE))</f>
        <v> See code list UNTDID5189. The Discount Reason Code applicable to the invoice line and the Discount Reason applicable to the invoice line must indicate the same discount reason.</v>
      </c>
      <c r="O376" s="91" t="str">
        <f>IF(VLOOKUP($A376,'FE - Flux 2 - UBL'!$A376:$R1251,17,FALSE)=0,"",VLOOKUP($A376,'FE - Flux 2 - UBL'!$A376:$R1251,17,FALSE))</f>
        <v> G1.29</v>
      </c>
      <c r="P376" s="91" t="str">
        <f>IF(VLOOKUP($A376,'FE - Flux 2 - UBL'!$A376:$R1251,18,FALSE)=0,"",VLOOKUP($A376,'FE - Flux 2 - UBL'!$A376:$R1251,18,FALSE))</f>
        <v/>
      </c>
      <c r="Q376" s="91" t="str">
        <f>IF(VLOOKUP($A376,'FE - Flux 2 - UBL'!$A376:$S1251,19,FALSE)=0,"",VLOOKUP($A376,'FE - Flux 2 - UBL'!$A376:$S1251,19,FALSE))</f>
        <v> BR-42 BR-CO-7 BR-CO-23</v>
      </c>
      <c r="R376" s="91" t="s">
        <v>2196</v>
      </c>
      <c r="S376" s="95" t="str">
        <f>IF(VLOOKUP($A376,'FE - Flux 2 - CII'!$A376:$R816,17,FALSE)=0,"",VLOOKUP($A376,'FE - Flux 2 - CII'!$A376:$R816,18,FALSE))</f>
        <v/>
      </c>
    </row>
    <row r="377" spans="1:19" ht="42">
      <c r="A377" s="89" t="s">
        <v>1638</v>
      </c>
      <c r="B377" s="238" t="str">
        <f>VLOOKUP(A377,'FE - Flux 2 - UBL'!A377:D1057,4,FALSE)</f>
        <v> 0..n</v>
      </c>
      <c r="C377" s="43"/>
      <c r="D377" s="137" t="s">
        <v>1639</v>
      </c>
      <c r="E377" s="133"/>
      <c r="F377" s="133"/>
      <c r="G377" s="291" t="s">
        <v>2144</v>
      </c>
      <c r="H377" s="292"/>
      <c r="I377" s="93" t="str">
        <f>IF(VLOOKUP($A377,'FE - Flux 2 - UBL'!$A377:$R1252,11,FALSE)=0,"",VLOOKUP($A377,'FE - Flux 2 - UBL'!$A377:$R1252,11,FALSE))</f>
        <v/>
      </c>
      <c r="J377" s="93" t="str">
        <f>IF(VLOOKUP($A377,'FE - Flux 2 - UBL'!$A377:$R1252,12,FALSE)=0,"",VLOOKUP($A377,'FE - Flux 2 - UBL'!$A377:$R1252,12,FALSE))</f>
        <v/>
      </c>
      <c r="K377" s="91" t="str">
        <f>IF(VLOOKUP($A377,'FE - Flux 2 - UBL'!$A377:$R1252,13,FALSE)=0,"",VLOOKUP($A377,'FE - Flux 2 - UBL'!$A377:$R1252,13,FALSE))</f>
        <v/>
      </c>
      <c r="L377" s="159" t="str">
        <f>IF(VLOOKUP($A377,'FE - Flux 2 - UBL'!$A377:$R1252,14,FALSE)=0,"",VLOOKUP($A377,'FE - Flux 2 - UBL'!$A377:$R1252,14,FALSE))</f>
        <v/>
      </c>
      <c r="M377" s="95" t="str">
        <f>IF(VLOOKUP($A377,'FE - Flux 2 - UBL'!$A377:$R1252,15,FALSE)=0,"",VLOOKUP($A377,'FE - Flux 2 - UBL'!$A377:$R1252,15,FALSE))</f>
        <v>Group of business terms providing information on charges and fees and taxes other than VAT applicable to an individual Invoice line.</v>
      </c>
      <c r="N377" s="95" t="str">
        <f>IF(VLOOKUP($A377,'FE - Flux 2 - UBL'!$A377:$R1252,16,FALSE)=0,"",VLOOKUP($A377,'FE - Flux 2 - UBL'!$A377:$R1252,16,FALSE))</f>
        <v> All charges and fees are assumed to be subject to the same VAT rate as the Invoice line.</v>
      </c>
      <c r="O377" s="91" t="str">
        <f>IF(VLOOKUP($A377,'FE - Flux 2 - UBL'!$A377:$R1252,17,FALSE)=0,"",VLOOKUP($A377,'FE - Flux 2 - UBL'!$A377:$R1252,17,FALSE))</f>
        <v> G6.12</v>
      </c>
      <c r="P377" s="91" t="str">
        <f>IF(VLOOKUP($A377,'FE - Flux 2 - UBL'!$A377:$R1252,18,FALSE)=0,"",VLOOKUP($A377,'FE - Flux 2 - UBL'!$A377:$R1252,18,FALSE))</f>
        <v/>
      </c>
      <c r="Q377" s="91" t="str">
        <f>IF(VLOOKUP($A377,'FE - Flux 2 - UBL'!$A377:$S1252,19,FALSE)=0,"",VLOOKUP($A377,'FE - Flux 2 - UBL'!$A377:$S1252,19,FALSE))</f>
        <v/>
      </c>
      <c r="R377" s="91" t="s">
        <v>2196</v>
      </c>
      <c r="S377" s="95" t="str">
        <f>IF(VLOOKUP($A377,'FE - Flux 2 - CII'!$A377:$R817,17,FALSE)=0,"",VLOOKUP($A377,'FE - Flux 2 - CII'!$A377:$R817,18,FALSE))</f>
        <v/>
      </c>
    </row>
    <row r="378" spans="1:19" ht="30.75" customHeight="1">
      <c r="A378" s="109" t="s">
        <v>1642</v>
      </c>
      <c r="B378" s="238" t="str">
        <f>VLOOKUP(A378,'FE - Flux 2 - UBL'!A378:D1058,4,FALSE)</f>
        <v> 1..1</v>
      </c>
      <c r="C378" s="43"/>
      <c r="D378" s="34"/>
      <c r="E378" s="135" t="s">
        <v>1643</v>
      </c>
      <c r="F378" s="207"/>
      <c r="G378" s="291" t="s">
        <v>2139</v>
      </c>
      <c r="H378" s="292"/>
      <c r="I378" s="93" t="str">
        <f>IF(VLOOKUP($A378,'FE - Flux 2 - UBL'!$A378:$R1253,11,FALSE)=0,"",VLOOKUP($A378,'FE - Flux 2 - UBL'!$A378:$R1253,11,FALSE))</f>
        <v> AMOUNT</v>
      </c>
      <c r="J378" s="93">
        <f>IF(VLOOKUP($A378,'FE - Flux 2 - UBL'!$A378:$R1253,12,FALSE)=0,"",VLOOKUP($A378,'FE - Flux 2 - UBL'!$A378:$R1253,12,FALSE))</f>
        <v>19.2</v>
      </c>
      <c r="K378" s="91" t="str">
        <f>IF(VLOOKUP($A378,'FE - Flux 2 - UBL'!$A378:$R1253,13,FALSE)=0,"",VLOOKUP($A378,'FE - Flux 2 - UBL'!$A378:$R1253,13,FALSE))</f>
        <v/>
      </c>
      <c r="L378" s="159" t="str">
        <f>IF(VLOOKUP($A378,'FE - Flux 2 - UBL'!$A378:$R1253,14,FALSE)=0,"",VLOOKUP($A378,'FE - Flux 2 - UBL'!$A378:$R1253,14,FALSE))</f>
        <v/>
      </c>
      <c r="M378" s="95" t="str">
        <f>IF(VLOOKUP($A378,'FE - Flux 2 - UBL'!$A378:$R1253,15,FALSE)=0,"",VLOOKUP($A378,'FE - Flux 2 - UBL'!$A378:$R1253,15,FALSE))</f>
        <v> Amount of fees, excluding VAT.</v>
      </c>
      <c r="N378" s="95" t="str">
        <f>IF(VLOOKUP($A378,'FE - Flux 2 - UBL'!$A378:$R1253,16,FALSE)=0,"",VLOOKUP($A378,'FE - Flux 2 - UBL'!$A378:$R1253,16,FALSE))</f>
        <v/>
      </c>
      <c r="O378" s="91" t="str">
        <f>IF(VLOOKUP($A378,'FE - Flux 2 - UBL'!$A378:$R1253,17,FALSE)=0,"",VLOOKUP($A378,'FE - Flux 2 - UBL'!$A378:$R1253,17,FALSE))</f>
        <v> G1.14 G6.12</v>
      </c>
      <c r="P378" s="91" t="str">
        <f>IF(VLOOKUP($A378,'FE - Flux 2 - UBL'!$A378:$R1253,18,FALSE)=0,"",VLOOKUP($A378,'FE - Flux 2 - UBL'!$A378:$R1253,18,FALSE))</f>
        <v/>
      </c>
      <c r="Q378" s="91" t="str">
        <f>IF(VLOOKUP($A378,'FE - Flux 2 - UBL'!$A378:$S1253,19,FALSE)=0,"",VLOOKUP($A378,'FE - Flux 2 - UBL'!$A378:$S1253,19,FALSE))</f>
        <v> BR-43</v>
      </c>
      <c r="R378" s="91" t="s">
        <v>2196</v>
      </c>
      <c r="S378" s="95" t="str">
        <f>IF(VLOOKUP($A378,'FE - Flux 2 - CII'!$A378:$R818,17,FALSE)=0,"",VLOOKUP($A378,'FE - Flux 2 - CII'!$A378:$R818,18,FALSE))</f>
        <v/>
      </c>
    </row>
    <row r="379" spans="1:19" ht="56">
      <c r="A379" s="109" t="s">
        <v>1646</v>
      </c>
      <c r="B379" s="238" t="str">
        <f>VLOOKUP(A379,'FE - Flux 2 - UBL'!A379:D1059,4,FALSE)</f>
        <v> 0..1</v>
      </c>
      <c r="C379" s="43"/>
      <c r="D379" s="35"/>
      <c r="E379" s="100" t="s">
        <v>1647</v>
      </c>
      <c r="F379" s="207"/>
      <c r="G379" s="291" t="s">
        <v>2140</v>
      </c>
      <c r="H379" s="292"/>
      <c r="I379" s="93" t="str">
        <f>IF(VLOOKUP($A379,'FE - Flux 2 - UBL'!$A379:$R1254,11,FALSE)=0,"",VLOOKUP($A379,'FE - Flux 2 - UBL'!$A379:$R1254,11,FALSE))</f>
        <v> AMOUNT</v>
      </c>
      <c r="J379" s="93">
        <f>IF(VLOOKUP($A379,'FE - Flux 2 - UBL'!$A379:$R1254,12,FALSE)=0,"",VLOOKUP($A379,'FE - Flux 2 - UBL'!$A379:$R1254,12,FALSE))</f>
        <v>19.2</v>
      </c>
      <c r="K379" s="91" t="str">
        <f>IF(VLOOKUP($A379,'FE - Flux 2 - UBL'!$A379:$R1254,13,FALSE)=0,"",VLOOKUP($A379,'FE - Flux 2 - UBL'!$A379:$R1254,13,FALSE))</f>
        <v/>
      </c>
      <c r="L379" s="159" t="str">
        <f>IF(VLOOKUP($A379,'FE - Flux 2 - UBL'!$A379:$R1254,14,FALSE)=0,"",VLOOKUP($A379,'FE - Flux 2 - UBL'!$A379:$R1254,14,FALSE))</f>
        <v/>
      </c>
      <c r="M379" s="95" t="str">
        <f>IF(VLOOKUP($A379,'FE - Flux 2 - UBL'!$A379:$R1254,15,FALSE)=0,"",VLOOKUP($A379,'FE - Flux 2 - UBL'!$A379:$R1254,15,FALSE))</f>
        <v> Base amount that can be used in conjunction with the Charges and Fees Percentage applicable to the invoice line to calculate the Charges and Fees Amount applicable to the invoice line.</v>
      </c>
      <c r="N379" s="95" t="str">
        <f>IF(VLOOKUP($A379,'FE - Flux 2 - UBL'!$A379:$R1254,16,FALSE)=0,"",VLOOKUP($A379,'FE - Flux 2 - UBL'!$A379:$R1254,16,FALSE))</f>
        <v/>
      </c>
      <c r="O379" s="91" t="str">
        <f>IF(VLOOKUP($A379,'FE - Flux 2 - UBL'!$A379:$R1254,17,FALSE)=0,"",VLOOKUP($A379,'FE - Flux 2 - UBL'!$A379:$R1254,17,FALSE))</f>
        <v> G1.14</v>
      </c>
      <c r="P379" s="91" t="str">
        <f>IF(VLOOKUP($A379,'FE - Flux 2 - UBL'!$A379:$R1254,18,FALSE)=0,"",VLOOKUP($A379,'FE - Flux 2 - UBL'!$A379:$R1254,18,FALSE))</f>
        <v/>
      </c>
      <c r="Q379" s="91" t="str">
        <f>IF(VLOOKUP($A379,'FE - Flux 2 - UBL'!$A379:$S1254,19,FALSE)=0,"",VLOOKUP($A379,'FE - Flux 2 - UBL'!$A379:$S1254,19,FALSE))</f>
        <v/>
      </c>
      <c r="R379" s="91" t="s">
        <v>2172</v>
      </c>
      <c r="S379" s="95" t="str">
        <f>IF(VLOOKUP($A379,'FE - Flux 2 - CII'!$A379:$R819,17,FALSE)=0,"",VLOOKUP($A379,'FE - Flux 2 - CII'!$A379:$R819,18,FALSE))</f>
        <v/>
      </c>
    </row>
    <row r="380" spans="1:19" ht="42">
      <c r="A380" s="109" t="s">
        <v>1649</v>
      </c>
      <c r="B380" s="238" t="str">
        <f>VLOOKUP(A380,'FE - Flux 2 - UBL'!A380:D1060,4,FALSE)</f>
        <v> 0..1</v>
      </c>
      <c r="C380" s="43"/>
      <c r="D380" s="35"/>
      <c r="E380" s="100" t="s">
        <v>1650</v>
      </c>
      <c r="F380" s="207"/>
      <c r="G380" s="291" t="s">
        <v>2141</v>
      </c>
      <c r="H380" s="292"/>
      <c r="I380" s="93" t="str">
        <f>IF(VLOOKUP($A380,'FE - Flux 2 - UBL'!$A380:$R1255,11,FALSE)=0,"",VLOOKUP($A380,'FE - Flux 2 - UBL'!$A380:$R1255,11,FALSE))</f>
        <v> PERCENTAGE</v>
      </c>
      <c r="J380" s="93">
        <f>IF(VLOOKUP($A380,'FE - Flux 2 - UBL'!$A380:$R1255,12,FALSE)=0,"",VLOOKUP($A380,'FE - Flux 2 - UBL'!$A380:$R1255,12,FALSE))</f>
        <v>3.2</v>
      </c>
      <c r="K380" s="91" t="str">
        <f>IF(VLOOKUP($A380,'FE - Flux 2 - UBL'!$A380:$R1255,13,FALSE)=0,"",VLOOKUP($A380,'FE - Flux 2 - UBL'!$A380:$R1255,13,FALSE))</f>
        <v/>
      </c>
      <c r="L380" s="159" t="str">
        <f>IF(VLOOKUP($A380,'FE - Flux 2 - UBL'!$A380:$R1255,14,FALSE)=0,"",VLOOKUP($A380,'FE - Flux 2 - UBL'!$A380:$R1255,14,FALSE))</f>
        <v/>
      </c>
      <c r="M380" s="95" t="str">
        <f>IF(VLOOKUP($A380,'FE - Flux 2 - UBL'!$A380:$R1255,15,FALSE)=0,"",VLOOKUP($A380,'FE - Flux 2 - UBL'!$A380:$R1255,15,FALSE))</f>
        <v> Percentage that can be used in conjunction with the Base of charges and fees applicable to the invoice line to calculate the Amount of charges and fees applicable to the invoice line.</v>
      </c>
      <c r="N380" s="95" t="str">
        <f>IF(VLOOKUP($A380,'FE - Flux 2 - UBL'!$A380:$R1255,16,FALSE)=0,"",VLOOKUP($A380,'FE - Flux 2 - UBL'!$A380:$R1255,16,FALSE))</f>
        <v/>
      </c>
      <c r="O380" s="91" t="str">
        <f>IF(VLOOKUP($A380,'FE - Flux 2 - UBL'!$A380:$R1255,17,FALSE)=0,"",VLOOKUP($A380,'FE - Flux 2 - UBL'!$A380:$R1255,17,FALSE))</f>
        <v/>
      </c>
      <c r="P380" s="91" t="str">
        <f>IF(VLOOKUP($A380,'FE - Flux 2 - UBL'!$A380:$R1255,18,FALSE)=0,"",VLOOKUP($A380,'FE - Flux 2 - UBL'!$A380:$R1255,18,FALSE))</f>
        <v/>
      </c>
      <c r="Q380" s="91" t="str">
        <f>IF(VLOOKUP($A380,'FE - Flux 2 - UBL'!$A380:$S1255,19,FALSE)=0,"",VLOOKUP($A380,'FE - Flux 2 - UBL'!$A380:$S1255,19,FALSE))</f>
        <v/>
      </c>
      <c r="R380" s="91" t="s">
        <v>2172</v>
      </c>
      <c r="S380" s="95" t="str">
        <f>IF(VLOOKUP($A380,'FE - Flux 2 - CII'!$A380:$R820,17,FALSE)=0,"",VLOOKUP($A380,'FE - Flux 2 - CII'!$A380:$R820,18,FALSE))</f>
        <v/>
      </c>
    </row>
    <row r="381" spans="1:19" ht="42">
      <c r="A381" s="109" t="s">
        <v>1652</v>
      </c>
      <c r="B381" s="238" t="str">
        <f>VLOOKUP(A381,'FE - Flux 2 - UBL'!A381:D1061,4,FALSE)</f>
        <v>0..1</v>
      </c>
      <c r="C381" s="43"/>
      <c r="D381" s="35"/>
      <c r="E381" s="100" t="s">
        <v>1653</v>
      </c>
      <c r="F381" s="207"/>
      <c r="G381" s="291" t="s">
        <v>2142</v>
      </c>
      <c r="H381" s="292"/>
      <c r="I381" s="93" t="str">
        <f>IF(VLOOKUP($A381,'FE - Flux 2 - UBL'!$A381:$R1256,11,FALSE)=0,"",VLOOKUP($A381,'FE - Flux 2 - UBL'!$A381:$R1256,11,FALSE))</f>
        <v> TEXT</v>
      </c>
      <c r="J381" s="93">
        <f>IF(VLOOKUP($A381,'FE - Flux 2 - UBL'!$A381:$R1256,12,FALSE)=0,"",VLOOKUP($A381,'FE - Flux 2 - UBL'!$A381:$R1256,12,FALSE))</f>
        <v>1024</v>
      </c>
      <c r="K381" s="91" t="str">
        <f>IF(VLOOKUP($A381,'FE - Flux 2 - UBL'!$A381:$R1256,13,FALSE)=0,"",VLOOKUP($A381,'FE - Flux 2 - UBL'!$A381:$R1256,13,FALSE))</f>
        <v/>
      </c>
      <c r="L381" s="159" t="str">
        <f>IF(VLOOKUP($A381,'FE - Flux 2 - UBL'!$A381:$R1256,14,FALSE)=0,"",VLOOKUP($A381,'FE - Flux 2 - UBL'!$A381:$R1256,14,FALSE))</f>
        <v/>
      </c>
      <c r="M381" s="95" t="str">
        <f>IF(VLOOKUP($A381,'FE - Flux 2 - UBL'!$A381:$R1256,15,FALSE)=0,"",VLOOKUP($A381,'FE - Flux 2 - UBL'!$A381:$R1256,15,FALSE))</f>
        <v> Reason for charges and fees applicable to the Invoice line, expressed in text form.</v>
      </c>
      <c r="N381" s="95" t="str">
        <f>IF(VLOOKUP($A381,'FE - Flux 2 - UBL'!$A381:$R1256,16,FALSE)=0,"",VLOOKUP($A381,'FE - Flux 2 - UBL'!$A381:$R1256,16,FALSE))</f>
        <v/>
      </c>
      <c r="O381" s="91" t="str">
        <f>IF(VLOOKUP($A381,'FE - Flux 2 - UBL'!$A381:$R1256,17,FALSE)=0,"",VLOOKUP($A381,'FE - Flux 2 - UBL'!$A381:$R1256,17,FALSE))</f>
        <v/>
      </c>
      <c r="P381" s="91" t="str">
        <f>IF(VLOOKUP($A381,'FE - Flux 2 - UBL'!$A381:$R1256,18,FALSE)=0,"",VLOOKUP($A381,'FE - Flux 2 - UBL'!$A381:$R1256,18,FALSE))</f>
        <v/>
      </c>
      <c r="Q381" s="91" t="str">
        <f>IF(VLOOKUP($A381,'FE - Flux 2 - UBL'!$A381:$S1256,19,FALSE)=0,"",VLOOKUP($A381,'FE - Flux 2 - UBL'!$A381:$S1256,19,FALSE))</f>
        <v> BR-44 BR-CO-8 BR-CO-24</v>
      </c>
      <c r="R381" s="91" t="s">
        <v>2196</v>
      </c>
      <c r="S381" s="95" t="str">
        <f>IF(VLOOKUP($A381,'FE - Flux 2 - CII'!$A381:$R821,17,FALSE)=0,"",VLOOKUP($A381,'FE - Flux 2 - CII'!$A381:$R821,18,FALSE))</f>
        <v/>
      </c>
    </row>
    <row r="382" spans="1:19" ht="56">
      <c r="A382" s="109" t="s">
        <v>1656</v>
      </c>
      <c r="B382" s="238" t="str">
        <f>VLOOKUP(A382,'FE - Flux 2 - UBL'!A382:D1062,4,FALSE)</f>
        <v> 0..1</v>
      </c>
      <c r="C382" s="43"/>
      <c r="D382" s="35"/>
      <c r="E382" s="100" t="s">
        <v>1657</v>
      </c>
      <c r="F382" s="207"/>
      <c r="G382" s="291" t="s">
        <v>2143</v>
      </c>
      <c r="H382" s="292"/>
      <c r="I382" s="93" t="str">
        <f>IF(VLOOKUP($A382,'FE - Flux 2 - UBL'!$A382:$R1257,11,FALSE)=0,"",VLOOKUP($A382,'FE - Flux 2 - UBL'!$A382:$R1257,11,FALSE))</f>
        <v> CODED</v>
      </c>
      <c r="J382" s="93">
        <f>IF(VLOOKUP($A382,'FE - Flux 2 - UBL'!$A382:$R1257,12,FALSE)=0,"",VLOOKUP($A382,'FE - Flux 2 - UBL'!$A382:$R1257,12,FALSE))</f>
        <v>3</v>
      </c>
      <c r="K382" s="91" t="str">
        <f>IF(VLOOKUP($A382,'FE - Flux 2 - UBL'!$A382:$R1257,13,FALSE)=0,"",VLOOKUP($A382,'FE - Flux 2 - UBL'!$A382:$R1257,13,FALSE))</f>
        <v> UNTDID 7161</v>
      </c>
      <c r="L382" s="159" t="str">
        <f>IF(VLOOKUP($A382,'FE - Flux 2 - UBL'!$A382:$R1257,14,FALSE)=0,"",VLOOKUP($A382,'FE - Flux 2 - UBL'!$A382:$R1257,14,FALSE))</f>
        <v/>
      </c>
      <c r="M382" s="95" t="str">
        <f>IF(VLOOKUP($A382,'FE - Flux 2 - UBL'!$A382:$R1257,15,FALSE)=0,"",VLOOKUP($A382,'FE - Flux 2 - UBL'!$A382:$R1257,15,FALSE))</f>
        <v> Reason for charges and fees applicable to the Invoice line, expressed in code form.</v>
      </c>
      <c r="N382" s="95" t="str">
        <f>IF(VLOOKUP($A382,'FE - Flux 2 - UBL'!$A382:$R1257,16,FALSE)=0,"",VLOOKUP($A382,'FE - Flux 2 - UBL'!$A382:$R1257,16,FALSE))</f>
        <v> See code list UNTDID7161. The Charge Reason Code applicable to the invoice line and the Charge Reason Code applicable to the invoice line must indicate the same charge reason.</v>
      </c>
      <c r="O382" s="91" t="str">
        <f>IF(VLOOKUP($A382,'FE - Flux 2 - UBL'!$A382:$R1257,17,FALSE)=0,"",VLOOKUP($A382,'FE - Flux 2 - UBL'!$A382:$R1257,17,FALSE))</f>
        <v> G1.29</v>
      </c>
      <c r="P382" s="91" t="str">
        <f>IF(VLOOKUP($A382,'FE - Flux 2 - UBL'!$A382:$R1257,18,FALSE)=0,"",VLOOKUP($A382,'FE - Flux 2 - UBL'!$A382:$R1257,18,FALSE))</f>
        <v/>
      </c>
      <c r="Q382" s="91" t="str">
        <f>IF(VLOOKUP($A382,'FE - Flux 2 - UBL'!$A382:$S1257,19,FALSE)=0,"",VLOOKUP($A382,'FE - Flux 2 - UBL'!$A382:$S1257,19,FALSE))</f>
        <v> BR-44 BR-CO-8 BR-CO-24</v>
      </c>
      <c r="R382" s="91" t="s">
        <v>2196</v>
      </c>
      <c r="S382" s="95" t="str">
        <f>IF(VLOOKUP($A382,'FE - Flux 2 - CII'!$A382:$R822,17,FALSE)=0,"",VLOOKUP($A382,'FE - Flux 2 - CII'!$A382:$R822,18,FALSE))</f>
        <v/>
      </c>
    </row>
    <row r="383" spans="1:19" ht="28">
      <c r="A383" s="97" t="s">
        <v>1660</v>
      </c>
      <c r="B383" s="238" t="str">
        <f>VLOOKUP(A383,'FE - Flux 2 - UBL'!A383:D1063,4,FALSE)</f>
        <v> 1..1</v>
      </c>
      <c r="C383" s="43"/>
      <c r="D383" s="137" t="s">
        <v>1661</v>
      </c>
      <c r="E383" s="133"/>
      <c r="F383" s="133"/>
      <c r="G383" s="291" t="s">
        <v>2145</v>
      </c>
      <c r="H383" s="292"/>
      <c r="I383" s="93" t="str">
        <f>IF(VLOOKUP($A383,'FE - Flux 2 - UBL'!$A383:$R1258,11,FALSE)=0,"",VLOOKUP($A383,'FE - Flux 2 - UBL'!$A383:$R1258,11,FALSE))</f>
        <v/>
      </c>
      <c r="J383" s="93" t="str">
        <f>IF(VLOOKUP($A383,'FE - Flux 2 - UBL'!$A383:$R1258,12,FALSE)=0,"",VLOOKUP($A383,'FE - Flux 2 - UBL'!$A383:$R1258,12,FALSE))</f>
        <v/>
      </c>
      <c r="K383" s="91" t="str">
        <f>IF(VLOOKUP($A383,'FE - Flux 2 - UBL'!$A383:$R1258,13,FALSE)=0,"",VLOOKUP($A383,'FE - Flux 2 - UBL'!$A383:$R1258,13,FALSE))</f>
        <v/>
      </c>
      <c r="L383" s="159" t="str">
        <f>IF(VLOOKUP($A383,'FE - Flux 2 - UBL'!$A383:$R1258,14,FALSE)=0,"",VLOOKUP($A383,'FE - Flux 2 - UBL'!$A383:$R1258,14,FALSE))</f>
        <v/>
      </c>
      <c r="M383" s="95" t="str">
        <f>IF(VLOOKUP($A383,'FE - Flux 2 - UBL'!$A383:$R1258,15,FALSE)=0,"",VLOOKUP($A383,'FE - Flux 2 - UBL'!$A383:$R1258,15,FALSE))</f>
        <v> Group of business terms providing information on the price applied for goods and services invoiced on the Invoice line.</v>
      </c>
      <c r="N383" s="95" t="str">
        <f>IF(VLOOKUP($A383,'FE - Flux 2 - UBL'!$A383:$R1258,16,FALSE)=0,"",VLOOKUP($A383,'FE - Flux 2 - UBL'!$A383:$R1258,16,FALSE))</f>
        <v/>
      </c>
      <c r="O383" s="91" t="str">
        <f>IF(VLOOKUP($A383,'FE - Flux 2 - UBL'!$A383:$R1258,17,FALSE)=0,"",VLOOKUP($A383,'FE - Flux 2 - UBL'!$A383:$R1258,17,FALSE))</f>
        <v> G6.09</v>
      </c>
      <c r="P383" s="91" t="str">
        <f>IF(VLOOKUP($A383,'FE - Flux 2 - UBL'!$A383:$R1258,18,FALSE)=0,"",VLOOKUP($A383,'FE - Flux 2 - UBL'!$A383:$R1258,18,FALSE))</f>
        <v/>
      </c>
      <c r="Q383" s="91" t="str">
        <f>IF(VLOOKUP($A383,'FE - Flux 2 - UBL'!$A383:$S1258,19,FALSE)=0,"",VLOOKUP($A383,'FE - Flux 2 - UBL'!$A383:$S1258,19,FALSE))</f>
        <v/>
      </c>
      <c r="R383" s="91" t="s">
        <v>2196</v>
      </c>
      <c r="S383" s="95" t="str">
        <f>IF(VLOOKUP($A383,'FE - Flux 2 - CII'!$A383:$R823,17,FALSE)=0,"",VLOOKUP($A383,'FE - Flux 2 - CII'!$A383:$R823,18,FALSE))</f>
        <v/>
      </c>
    </row>
    <row r="384" spans="1:19" ht="28">
      <c r="A384" s="109" t="s">
        <v>1664</v>
      </c>
      <c r="B384" s="238" t="str">
        <f>VLOOKUP(A384,'FE - Flux 2 - UBL'!A384:D1064,4,FALSE)</f>
        <v> 1..1</v>
      </c>
      <c r="C384" s="43"/>
      <c r="D384" s="34"/>
      <c r="E384" s="56" t="s">
        <v>1665</v>
      </c>
      <c r="F384" s="76"/>
      <c r="G384" s="291" t="s">
        <v>2146</v>
      </c>
      <c r="H384" s="292"/>
      <c r="I384" s="93" t="str">
        <f>IF(VLOOKUP($A384,'FE - Flux 2 - UBL'!$A384:$R1259,11,FALSE)=0,"",VLOOKUP($A384,'FE - Flux 2 - UBL'!$A384:$R1259,11,FALSE))</f>
        <v> AMOUNT OF UNIT PRICE</v>
      </c>
      <c r="J384" s="93">
        <f>IF(VLOOKUP($A384,'FE - Flux 2 - UBL'!$A384:$R1259,12,FALSE)=0,"",VLOOKUP($A384,'FE - Flux 2 - UBL'!$A384:$R1259,12,FALSE))</f>
        <v>19.399999999999999</v>
      </c>
      <c r="K384" s="91" t="str">
        <f>IF(VLOOKUP($A384,'FE - Flux 2 - UBL'!$A384:$R1259,13,FALSE)=0,"",VLOOKUP($A384,'FE - Flux 2 - UBL'!$A384:$R1259,13,FALSE))</f>
        <v/>
      </c>
      <c r="L384" s="159" t="str">
        <f>IF(VLOOKUP($A384,'FE - Flux 2 - UBL'!$A384:$R1259,14,FALSE)=0,"",VLOOKUP($A384,'FE - Flux 2 - UBL'!$A384:$R1259,14,FALSE))</f>
        <v/>
      </c>
      <c r="M384" s="95" t="str">
        <f>IF(VLOOKUP($A384,'FE - Flux 2 - UBL'!$A384:$R1259,15,FALSE)=0,"",VLOOKUP($A384,'FE - Flux 2 - UBL'!$A384:$R1259,15,FALSE))</f>
        <v> Price of an item, excluding VAT, after application of the Discount on the price of the item.</v>
      </c>
      <c r="N384" s="95" t="str">
        <f>IF(VLOOKUP($A384,'FE - Flux 2 - UBL'!$A384:$R1259,16,FALSE)=0,"",VLOOKUP($A384,'FE - Flux 2 - UBL'!$A384:$R1259,16,FALSE))</f>
        <v>The Net Price of the item must equal the Gross Price of the item, less the Item Price Discount.</v>
      </c>
      <c r="O384" s="91" t="str">
        <f>IF(VLOOKUP($A384,'FE - Flux 2 - UBL'!$A384:$R1259,17,FALSE)=0,"",VLOOKUP($A384,'FE - Flux 2 - UBL'!$A384:$R1259,17,FALSE))</f>
        <v> G1.15 G1.55</v>
      </c>
      <c r="P384" s="91" t="str">
        <f>IF(VLOOKUP($A384,'FE - Flux 2 - UBL'!$A384:$R1259,18,FALSE)=0,"",VLOOKUP($A384,'FE - Flux 2 - UBL'!$A384:$R1259,18,FALSE))</f>
        <v/>
      </c>
      <c r="Q384" s="91" t="str">
        <f>IF(VLOOKUP($A384,'FE - Flux 2 - UBL'!$A384:$S1259,19,FALSE)=0,"",VLOOKUP($A384,'FE - Flux 2 - UBL'!$A384:$S1259,19,FALSE))</f>
        <v> BR-26 BR-27</v>
      </c>
      <c r="R384" s="91" t="s">
        <v>2196</v>
      </c>
      <c r="S384" s="95" t="str">
        <f>IF(VLOOKUP($A384,'FE - Flux 2 - CII'!$A384:$R824,17,FALSE)=0,"",VLOOKUP($A384,'FE - Flux 2 - CII'!$A384:$R824,18,FALSE))</f>
        <v/>
      </c>
    </row>
    <row r="385" spans="1:19" ht="47.25" customHeight="1">
      <c r="A385" s="109" t="s">
        <v>1672</v>
      </c>
      <c r="B385" s="238" t="str">
        <f>VLOOKUP(A385,'FE - Flux 2 - UBL'!A385:D1065,4,FALSE)</f>
        <v> 0..1</v>
      </c>
      <c r="C385" s="43"/>
      <c r="D385" s="35"/>
      <c r="E385" s="56" t="s">
        <v>1673</v>
      </c>
      <c r="F385" s="76"/>
      <c r="G385" s="291" t="s">
        <v>2147</v>
      </c>
      <c r="H385" s="292"/>
      <c r="I385" s="93" t="str">
        <f>IF(VLOOKUP($A385,'FE - Flux 2 - UBL'!$A385:$R1260,11,FALSE)=0,"",VLOOKUP($A385,'FE - Flux 2 - UBL'!$A385:$R1260,11,FALSE))</f>
        <v> AMOUNT OF UNIT PRICE</v>
      </c>
      <c r="J385" s="93">
        <f>IF(VLOOKUP($A385,'FE - Flux 2 - UBL'!$A385:$R1260,12,FALSE)=0,"",VLOOKUP($A385,'FE - Flux 2 - UBL'!$A385:$R1260,12,FALSE))</f>
        <v>19.399999999999999</v>
      </c>
      <c r="K385" s="91" t="str">
        <f>IF(VLOOKUP($A385,'FE - Flux 2 - UBL'!$A385:$R1260,13,FALSE)=0,"",VLOOKUP($A385,'FE - Flux 2 - UBL'!$A385:$R1260,13,FALSE))</f>
        <v/>
      </c>
      <c r="L385" s="159" t="str">
        <f>IF(VLOOKUP($A385,'FE - Flux 2 - UBL'!$A385:$R1260,14,FALSE)=0,"",VLOOKUP($A385,'FE - Flux 2 - UBL'!$A385:$R1260,14,FALSE))</f>
        <v/>
      </c>
      <c r="M385" s="95" t="str">
        <f>IF(VLOOKUP($A385,'FE - Flux 2 - UBL'!$A385:$R1260,15,FALSE)=0,"",VLOOKUP($A385,'FE - Flux 2 - UBL'!$A385:$R1260,15,FALSE))</f>
        <v> Total discount which, once subtracted from the Gross Price of the item, gives the Net Price of the item.</v>
      </c>
      <c r="N385" s="95" t="str">
        <f>IF(VLOOKUP($A385,'FE - Flux 2 - UBL'!$A385:$R1260,16,FALSE)=0,"",VLOOKUP($A385,'FE - Flux 2 - UBL'!$A385:$R1260,16,FALSE))</f>
        <v> Applies exclusively to the unit and if it is not included in the gross price of the item.</v>
      </c>
      <c r="O385" s="91" t="str">
        <f>IF(VLOOKUP($A385,'FE - Flux 2 - UBL'!$A385:$R1260,17,FALSE)=0,"",VLOOKUP($A385,'FE - Flux 2 - UBL'!$A385:$R1260,17,FALSE))</f>
        <v> G1.15 G6.12</v>
      </c>
      <c r="P385" s="91" t="str">
        <f>IF(VLOOKUP($A385,'FE - Flux 2 - UBL'!$A385:$R1260,18,FALSE)=0,"",VLOOKUP($A385,'FE - Flux 2 - UBL'!$A385:$R1260,18,FALSE))</f>
        <v/>
      </c>
      <c r="Q385" s="91" t="str">
        <f>IF(VLOOKUP($A385,'FE - Flux 2 - UBL'!$A385:$S1260,19,FALSE)=0,"",VLOOKUP($A385,'FE - Flux 2 - UBL'!$A385:$S1260,19,FALSE))</f>
        <v/>
      </c>
      <c r="R385" s="91" t="s">
        <v>2172</v>
      </c>
      <c r="S385" s="95" t="str">
        <f>IF(VLOOKUP($A385,'FE - Flux 2 - CII'!$A385:$R825,17,FALSE)=0,"",VLOOKUP($A385,'FE - Flux 2 - CII'!$A385:$R825,18,FALSE))</f>
        <v/>
      </c>
    </row>
    <row r="386" spans="1:19" ht="38.25" customHeight="1">
      <c r="A386" s="109" t="s">
        <v>1678</v>
      </c>
      <c r="B386" s="238" t="str">
        <f>VLOOKUP(A386,'FE - Flux 2 - UBL'!A386:D1066,4,FALSE)</f>
        <v> 0..1</v>
      </c>
      <c r="C386" s="43"/>
      <c r="D386" s="35"/>
      <c r="E386" s="56" t="s">
        <v>1679</v>
      </c>
      <c r="F386" s="76"/>
      <c r="G386" s="291" t="s">
        <v>2148</v>
      </c>
      <c r="H386" s="292"/>
      <c r="I386" s="93" t="str">
        <f>IF(VLOOKUP($A386,'FE - Flux 2 - UBL'!$A386:$R1261,11,FALSE)=0,"",VLOOKUP($A386,'FE - Flux 2 - UBL'!$A386:$R1261,11,FALSE))</f>
        <v> AMOUNT OF UNIT PRICE</v>
      </c>
      <c r="J386" s="93">
        <f>IF(VLOOKUP($A386,'FE - Flux 2 - UBL'!$A386:$R1261,12,FALSE)=0,"",VLOOKUP($A386,'FE - Flux 2 - UBL'!$A386:$R1261,12,FALSE))</f>
        <v>19.399999999999999</v>
      </c>
      <c r="K386" s="91" t="str">
        <f>IF(VLOOKUP($A386,'FE - Flux 2 - UBL'!$A386:$R1261,13,FALSE)=0,"",VLOOKUP($A386,'FE - Flux 2 - UBL'!$A386:$R1261,13,FALSE))</f>
        <v/>
      </c>
      <c r="L386" s="159" t="str">
        <f>IF(VLOOKUP($A386,'FE - Flux 2 - UBL'!$A386:$R1261,14,FALSE)=0,"",VLOOKUP($A386,'FE - Flux 2 - UBL'!$A386:$R1261,14,FALSE))</f>
        <v/>
      </c>
      <c r="M386" s="95" t="str">
        <f>IF(VLOOKUP($A386,'FE - Flux 2 - UBL'!$A386:$R1261,15,FALSE)=0,"",VLOOKUP($A386,'FE - Flux 2 - UBL'!$A386:$R1261,15,FALSE))</f>
        <v> Unit price, excluding VAT, before application of the Discount on the price of the item.</v>
      </c>
      <c r="N386" s="95" t="str">
        <f>IF(VLOOKUP($A386,'FE - Flux 2 - UBL'!$A386:$R1261,16,FALSE)=0,"",VLOOKUP($A386,'FE - Flux 2 - UBL'!$A386:$R1261,16,FALSE))</f>
        <v/>
      </c>
      <c r="O386" s="91" t="str">
        <f>IF(VLOOKUP($A386,'FE - Flux 2 - UBL'!$A386:$R1261,17,FALSE)=0,"",VLOOKUP($A386,'FE - Flux 2 - UBL'!$A386:$R1261,17,FALSE))</f>
        <v> G1.15 G6.12</v>
      </c>
      <c r="P386" s="91" t="str">
        <f>IF(VLOOKUP($A386,'FE - Flux 2 - UBL'!$A386:$R1261,18,FALSE)=0,"",VLOOKUP($A386,'FE - Flux 2 - UBL'!$A386:$R1261,18,FALSE))</f>
        <v/>
      </c>
      <c r="Q386" s="91" t="str">
        <f>IF(VLOOKUP($A386,'FE - Flux 2 - UBL'!$A386:$S1261,19,FALSE)=0,"",VLOOKUP($A386,'FE - Flux 2 - UBL'!$A386:$S1261,19,FALSE))</f>
        <v> BR-28</v>
      </c>
      <c r="R386" s="91" t="s">
        <v>2172</v>
      </c>
      <c r="S386" s="95" t="str">
        <f>IF(VLOOKUP($A386,'FE - Flux 2 - CII'!$A386:$R826,17,FALSE)=0,"",VLOOKUP($A386,'FE - Flux 2 - CII'!$A386:$R826,18,FALSE))</f>
        <v/>
      </c>
    </row>
    <row r="387" spans="1:19">
      <c r="A387" s="109" t="s">
        <v>1683</v>
      </c>
      <c r="B387" s="238" t="str">
        <f>VLOOKUP(A387,'FE - Flux 2 - UBL'!A387:D1067,4,FALSE)</f>
        <v> 0..1</v>
      </c>
      <c r="C387" s="43"/>
      <c r="D387" s="35"/>
      <c r="E387" s="100" t="s">
        <v>1684</v>
      </c>
      <c r="F387" s="76"/>
      <c r="G387" s="291" t="s">
        <v>2149</v>
      </c>
      <c r="H387" s="292"/>
      <c r="I387" s="93" t="str">
        <f>IF(VLOOKUP($A387,'FE - Flux 2 - UBL'!$A387:$R1262,11,FALSE)=0,"",VLOOKUP($A387,'FE - Flux 2 - UBL'!$A387:$R1262,11,FALSE))</f>
        <v> QUANTITY</v>
      </c>
      <c r="J387" s="93">
        <f>IF(VLOOKUP($A387,'FE - Flux 2 - UBL'!$A387:$R1262,12,FALSE)=0,"",VLOOKUP($A387,'FE - Flux 2 - UBL'!$A387:$R1262,12,FALSE))</f>
        <v>19.399999999999999</v>
      </c>
      <c r="K387" s="91" t="str">
        <f>IF(VLOOKUP($A387,'FE - Flux 2 - UBL'!$A387:$R1262,13,FALSE)=0,"",VLOOKUP($A387,'FE - Flux 2 - UBL'!$A387:$R1262,13,FALSE))</f>
        <v/>
      </c>
      <c r="L387" s="159" t="str">
        <f>IF(VLOOKUP($A387,'FE - Flux 2 - UBL'!$A387:$R1262,14,FALSE)=0,"",VLOOKUP($A387,'FE - Flux 2 - UBL'!$A387:$R1262,14,FALSE))</f>
        <v/>
      </c>
      <c r="M387" s="95" t="str">
        <f>IF(VLOOKUP($A387,'FE - Flux 2 - UBL'!$A387:$R1262,15,FALSE)=0,"",VLOOKUP($A387,'FE - Flux 2 - UBL'!$A387:$R1262,15,FALSE))</f>
        <v> Number of items on which the price applies.</v>
      </c>
      <c r="N387" s="95" t="str">
        <f>IF(VLOOKUP($A387,'FE - Flux 2 - UBL'!$A387:$R1262,16,FALSE)=0,"",VLOOKUP($A387,'FE - Flux 2 - UBL'!$A387:$R1262,16,FALSE))</f>
        <v/>
      </c>
      <c r="O387" s="91" t="str">
        <f>IF(VLOOKUP($A387,'FE - Flux 2 - UBL'!$A387:$R1262,17,FALSE)=0,"",VLOOKUP($A387,'FE - Flux 2 - UBL'!$A387:$R1262,17,FALSE))</f>
        <v> G1.15</v>
      </c>
      <c r="P387" s="91" t="str">
        <f>IF(VLOOKUP($A387,'FE - Flux 2 - UBL'!$A387:$R1262,18,FALSE)=0,"",VLOOKUP($A387,'FE - Flux 2 - UBL'!$A387:$R1262,18,FALSE))</f>
        <v/>
      </c>
      <c r="Q387" s="91" t="str">
        <f>IF(VLOOKUP($A387,'FE - Flux 2 - UBL'!$A387:$S1262,19,FALSE)=0,"",VLOOKUP($A387,'FE - Flux 2 - UBL'!$A387:$S1262,19,FALSE))</f>
        <v/>
      </c>
      <c r="R387" s="91" t="s">
        <v>2196</v>
      </c>
      <c r="S387" s="95" t="str">
        <f>IF(VLOOKUP($A387,'FE - Flux 2 - CII'!$A387:$R827,17,FALSE)=0,"",VLOOKUP($A387,'FE - Flux 2 - CII'!$A387:$R827,18,FALSE))</f>
        <v/>
      </c>
    </row>
    <row r="388" spans="1:19" ht="84">
      <c r="A388" s="109" t="s">
        <v>1688</v>
      </c>
      <c r="B388" s="238" t="str">
        <f>VLOOKUP(A388,'FE - Flux 2 - UBL'!A388:D1068,4,FALSE)</f>
        <v> 0..1</v>
      </c>
      <c r="C388" s="43"/>
      <c r="D388" s="35"/>
      <c r="E388" s="56" t="s">
        <v>1689</v>
      </c>
      <c r="F388" s="76"/>
      <c r="G388" s="291" t="s">
        <v>2150</v>
      </c>
      <c r="H388" s="292"/>
      <c r="I388" s="93" t="str">
        <f>IF(VLOOKUP($A388,'FE - Flux 2 - UBL'!$A388:$R1263,11,FALSE)=0,"",VLOOKUP($A388,'FE - Flux 2 - UBL'!$A388:$R1263,11,FALSE))</f>
        <v> CODED</v>
      </c>
      <c r="J388" s="93">
        <f>IF(VLOOKUP($A388,'FE - Flux 2 - UBL'!$A388:$R1263,12,FALSE)=0,"",VLOOKUP($A388,'FE - Flux 2 - UBL'!$A388:$R1263,12,FALSE))</f>
        <v>3</v>
      </c>
      <c r="K388" s="91" t="str">
        <f>IF(VLOOKUP($A388,'FE - Flux 2 - UBL'!$A388:$R1263,13,FALSE)=0,"",VLOOKUP($A388,'FE - Flux 2 - UBL'!$A388:$R1263,13,FALSE))</f>
        <v> EN16931 Codelists</v>
      </c>
      <c r="L388" s="159" t="str">
        <f>IF(VLOOKUP($A388,'FE - Flux 2 - UBL'!$A388:$R1263,14,FALSE)=0,"",VLOOKUP($A388,'FE - Flux 2 - UBL'!$A388:$R1263,14,FALSE))</f>
        <v/>
      </c>
      <c r="M388" s="95" t="str">
        <f>IF(VLOOKUP($A388,'FE - Flux 2 - UBL'!$A388:$R1263,15,FALSE)=0,"",VLOOKUP($A388,'FE - Flux 2 - UBL'!$A388:$R1263,15,FALSE))</f>
        <v> Unit of measurement applicable to the Base Quantity of the item price.</v>
      </c>
      <c r="N388" s="95" t="str">
        <f>IF(VLOOKUP($A388,'FE - Flux 2 - UBL'!$A388:$R1263,16,FALSE)=0,"",VLOOKUP($A388,'FE - Flux 2 - UBL'!$A388:$R1263,16,FALSE))</f>
        <v>The Base Quantity Unit of Measure for the item price should be the same as the Invoice Quantity Unit of Measure. Units of measurement should be expressed in terms of UN-ECE Recommendation No. 20 “Codes for units of measurement used in international trade” [7], for example “KGM” for kilogram.</v>
      </c>
      <c r="O388" s="91" t="str">
        <f>IF(VLOOKUP($A388,'FE - Flux 2 - UBL'!$A388:$R1263,17,FALSE)=0,"",VLOOKUP($A388,'FE - Flux 2 - UBL'!$A388:$R1263,17,FALSE))</f>
        <v/>
      </c>
      <c r="P388" s="91" t="str">
        <f>IF(VLOOKUP($A388,'FE - Flux 2 - UBL'!$A388:$R1263,18,FALSE)=0,"",VLOOKUP($A388,'FE - Flux 2 - UBL'!$A388:$R1263,18,FALSE))</f>
        <v/>
      </c>
      <c r="Q388" s="91" t="str">
        <f>IF(VLOOKUP($A388,'FE - Flux 2 - UBL'!$A388:$S1263,19,FALSE)=0,"",VLOOKUP($A388,'FE - Flux 2 - UBL'!$A388:$S1263,19,FALSE))</f>
        <v/>
      </c>
      <c r="R388" s="91" t="s">
        <v>2196</v>
      </c>
      <c r="S388" s="95" t="str">
        <f>IF(VLOOKUP($A388,'FE - Flux 2 - CII'!$A388:$R828,17,FALSE)=0,"",VLOOKUP($A388,'FE - Flux 2 - CII'!$A388:$R828,18,FALSE))</f>
        <v/>
      </c>
    </row>
    <row r="389" spans="1:19" ht="28">
      <c r="A389" s="97" t="s">
        <v>1693</v>
      </c>
      <c r="B389" s="238" t="str">
        <f>VLOOKUP(A389,'FE - Flux 2 - UBL'!A389:D1069,4,FALSE)</f>
        <v> 1..1</v>
      </c>
      <c r="C389" s="43"/>
      <c r="D389" s="137" t="s">
        <v>1694</v>
      </c>
      <c r="E389" s="48"/>
      <c r="F389" s="48"/>
      <c r="G389" s="291" t="s">
        <v>2151</v>
      </c>
      <c r="H389" s="292"/>
      <c r="I389" s="93" t="str">
        <f>IF(VLOOKUP($A389,'FE - Flux 2 - UBL'!$A389:$R1264,11,FALSE)=0,"",VLOOKUP($A389,'FE - Flux 2 - UBL'!$A389:$R1264,11,FALSE))</f>
        <v/>
      </c>
      <c r="J389" s="93" t="str">
        <f>IF(VLOOKUP($A389,'FE - Flux 2 - UBL'!$A389:$R1264,12,FALSE)=0,"",VLOOKUP($A389,'FE - Flux 2 - UBL'!$A389:$R1264,12,FALSE))</f>
        <v/>
      </c>
      <c r="K389" s="91" t="str">
        <f>IF(VLOOKUP($A389,'FE - Flux 2 - UBL'!$A389:$R1264,13,FALSE)=0,"",VLOOKUP($A389,'FE - Flux 2 - UBL'!$A389:$R1264,13,FALSE))</f>
        <v/>
      </c>
      <c r="L389" s="159" t="str">
        <f>IF(VLOOKUP($A389,'FE - Flux 2 - UBL'!$A389:$R1264,14,FALSE)=0,"",VLOOKUP($A389,'FE - Flux 2 - UBL'!$A389:$R1264,14,FALSE))</f>
        <v/>
      </c>
      <c r="M389" s="95" t="str">
        <f>IF(VLOOKUP($A389,'FE - Flux 2 - UBL'!$A389:$R1264,15,FALSE)=0,"",VLOOKUP($A389,'FE - Flux 2 - UBL'!$A389:$R1264,15,FALSE))</f>
        <v> Group of business terms providing information on the VAT applicable to goods and services invoiced on the Invoice line.</v>
      </c>
      <c r="N389" s="95" t="str">
        <f>IF(VLOOKUP($A389,'FE - Flux 2 - UBL'!$A389:$R1264,16,FALSE)=0,"",VLOOKUP($A389,'FE - Flux 2 - UBL'!$A389:$R1264,16,FALSE))</f>
        <v/>
      </c>
      <c r="O389" s="91" t="str">
        <f>IF(VLOOKUP($A389,'FE - Flux 2 - UBL'!$A389:$R1264,17,FALSE)=0,"",VLOOKUP($A389,'FE - Flux 2 - UBL'!$A389:$R1264,17,FALSE))</f>
        <v> G6.09</v>
      </c>
      <c r="P389" s="91" t="str">
        <f>IF(VLOOKUP($A389,'FE - Flux 2 - UBL'!$A389:$R1264,18,FALSE)=0,"",VLOOKUP($A389,'FE - Flux 2 - UBL'!$A389:$R1264,18,FALSE))</f>
        <v/>
      </c>
      <c r="Q389" s="91" t="str">
        <f>IF(VLOOKUP($A389,'FE - Flux 2 - UBL'!$A389:$S1264,19,FALSE)=0,"",VLOOKUP($A389,'FE - Flux 2 - UBL'!$A389:$S1264,19,FALSE))</f>
        <v/>
      </c>
      <c r="R389" s="91" t="s">
        <v>2196</v>
      </c>
      <c r="S389" s="95" t="str">
        <f>IF(VLOOKUP($A389,'FE - Flux 2 - CII'!$A389:$R829,17,FALSE)=0,"",VLOOKUP($A389,'FE - Flux 2 - CII'!$A389:$R829,18,FALSE))</f>
        <v/>
      </c>
    </row>
    <row r="390" spans="1:19" ht="140">
      <c r="A390" s="109" t="s">
        <v>1697</v>
      </c>
      <c r="B390" s="238" t="str">
        <f>VLOOKUP(A390,'FE - Flux 2 - UBL'!A390:D1070,4,FALSE)</f>
        <v> 1..1</v>
      </c>
      <c r="C390" s="43"/>
      <c r="D390" s="34"/>
      <c r="E390" s="135" t="s">
        <v>1698</v>
      </c>
      <c r="F390" s="207"/>
      <c r="G390" s="291" t="s">
        <v>2152</v>
      </c>
      <c r="H390" s="292"/>
      <c r="I390" s="93" t="str">
        <f>IF(VLOOKUP($A390,'FE - Flux 2 - UBL'!$A390:$R1265,11,FALSE)=0,"",VLOOKUP($A390,'FE - Flux 2 - UBL'!$A390:$R1265,11,FALSE))</f>
        <v> CODED</v>
      </c>
      <c r="J390" s="93">
        <f>IF(VLOOKUP($A390,'FE - Flux 2 - UBL'!$A390:$R1265,12,FALSE)=0,"",VLOOKUP($A390,'FE - Flux 2 - UBL'!$A390:$R1265,12,FALSE))</f>
        <v>2</v>
      </c>
      <c r="K390" s="91" t="str">
        <f>IF(VLOOKUP($A390,'FE - Flux 2 - UBL'!$A390:$R1265,13,FALSE)=0,"",VLOOKUP($A390,'FE - Flux 2 - UBL'!$A390:$R1265,13,FALSE))</f>
        <v> UNTDID 5305</v>
      </c>
      <c r="L390" s="159" t="str">
        <f>IF(VLOOKUP($A390,'FE - Flux 2 - UBL'!$A390:$R1265,14,FALSE)=0,"",VLOOKUP($A390,'FE - Flux 2 - UBL'!$A390:$R1265,14,FALSE))</f>
        <v/>
      </c>
      <c r="M390" s="95" t="str">
        <f>IF(VLOOKUP($A390,'FE - Flux 2 - UBL'!$A390:$R1265,15,FALSE)=0,"",VLOOKUP($A390,'FE - Flux 2 - UBL'!$A390:$R1265,15,FALSE))</f>
        <v> VAT type code applicable to the invoiced item.</v>
      </c>
      <c r="N390" s="95" t="str">
        <f>IF(VLOOKUP($A390,'FE - Flux 2 - UBL'!$A390:$R1265,16,FALSE)=0,"",VLOOKUP($A390,'FE - Flux 2 - UBL'!$A390:$R1265,16,FALSE))</f>
        <v>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390" s="91" t="str">
        <f>IF(VLOOKUP($A390,'FE - Flux 2 - UBL'!$A390:$R1265,17,FALSE)=0,"",VLOOKUP($A390,'FE - Flux 2 - UBL'!$A390:$R1265,17,FALSE))</f>
        <v> G2.31 G6.09</v>
      </c>
      <c r="P390" s="91" t="str">
        <f>IF(VLOOKUP($A390,'FE - Flux 2 - UBL'!$A390:$R1265,18,FALSE)=0,"",VLOOKUP($A390,'FE - Flux 2 - UBL'!$A390:$R1265,18,FALSE))</f>
        <v/>
      </c>
      <c r="Q390" s="91" t="str">
        <f>IF(VLOOKUP($A390,'FE - Flux 2 - UBL'!$A390:$S1265,19,FALSE)=0,"",VLOOKUP($A390,'FE - Flux 2 - UBL'!$A390:$S1265,19,FALSE))</f>
        <v> BR-CO-4</v>
      </c>
      <c r="R390" s="91" t="s">
        <v>2196</v>
      </c>
      <c r="S390" s="95" t="str">
        <f>IF(VLOOKUP($A390,'FE - Flux 2 - CII'!$A390:$R830,17,FALSE)=0,"",VLOOKUP($A390,'FE - Flux 2 - CII'!$A390:$R830,18,FALSE))</f>
        <v/>
      </c>
    </row>
    <row r="391" spans="1:19" ht="28">
      <c r="A391" s="109" t="s">
        <v>1703</v>
      </c>
      <c r="B391" s="238" t="str">
        <f>VLOOKUP(A391,'FE - Flux 2 - UBL'!A391:D1071,4,FALSE)</f>
        <v> 0..1</v>
      </c>
      <c r="C391" s="43"/>
      <c r="D391" s="37"/>
      <c r="E391" s="135" t="s">
        <v>1704</v>
      </c>
      <c r="F391" s="207"/>
      <c r="G391" s="291" t="s">
        <v>2153</v>
      </c>
      <c r="H391" s="292"/>
      <c r="I391" s="93" t="str">
        <f>IF(VLOOKUP($A391,'FE - Flux 2 - UBL'!$A391:$R1266,11,FALSE)=0,"",VLOOKUP($A391,'FE - Flux 2 - UBL'!$A391:$R1266,11,FALSE))</f>
        <v> PERCENTAGE</v>
      </c>
      <c r="J391" s="93">
        <f>IF(VLOOKUP($A391,'FE - Flux 2 - UBL'!$A391:$R1266,12,FALSE)=0,"",VLOOKUP($A391,'FE - Flux 2 - UBL'!$A391:$R1266,12,FALSE))</f>
        <v>3.2</v>
      </c>
      <c r="K391" s="91" t="str">
        <f>IF(VLOOKUP($A391,'FE - Flux 2 - UBL'!$A391:$R1266,13,FALSE)=0,"",VLOOKUP($A391,'FE - Flux 2 - UBL'!$A391:$R1266,13,FALSE))</f>
        <v/>
      </c>
      <c r="L391" s="159" t="str">
        <f>IF(VLOOKUP($A391,'FE - Flux 2 - UBL'!$A391:$R1266,14,FALSE)=0,"",VLOOKUP($A391,'FE - Flux 2 - UBL'!$A391:$R1266,14,FALSE))</f>
        <v/>
      </c>
      <c r="M391" s="95" t="str">
        <f>IF(VLOOKUP($A391,'FE - Flux 2 - UBL'!$A391:$R1266,15,FALSE)=0,"",VLOOKUP($A391,'FE - Flux 2 - UBL'!$A391:$R1266,15,FALSE))</f>
        <v> VAT rate, expressed as a percentage, applicable to the item invoiced.</v>
      </c>
      <c r="N391" s="95" t="str">
        <f>IF(VLOOKUP($A391,'FE - Flux 2 - UBL'!$A391:$R1266,16,FALSE)=0,"",VLOOKUP($A391,'FE - Flux 2 - UBL'!$A391:$R1266,16,FALSE))</f>
        <v> A zero percent VAT rate is applied in the calculations even if the item is outside the scope of VAT.</v>
      </c>
      <c r="O391" s="91" t="str">
        <f>IF(VLOOKUP($A391,'FE - Flux 2 - UBL'!$A391:$R1266,17,FALSE)=0,"",VLOOKUP($A391,'FE - Flux 2 - UBL'!$A391:$R1266,17,FALSE))</f>
        <v> G1.24 G6.09</v>
      </c>
      <c r="P391" s="91" t="str">
        <f>IF(VLOOKUP($A391,'FE - Flux 2 - UBL'!$A391:$R1266,18,FALSE)=0,"",VLOOKUP($A391,'FE - Flux 2 - UBL'!$A391:$R1266,18,FALSE))</f>
        <v/>
      </c>
      <c r="Q391" s="91" t="str">
        <f>IF(VLOOKUP($A391,'FE - Flux 2 - UBL'!$A391:$S1266,19,FALSE)=0,"",VLOOKUP($A391,'FE - Flux 2 - UBL'!$A391:$S1266,19,FALSE))</f>
        <v/>
      </c>
      <c r="R391" s="91" t="s">
        <v>2196</v>
      </c>
      <c r="S391" s="95" t="str">
        <f>IF(VLOOKUP($A391,'FE - Flux 2 - CII'!$A391:$R831,17,FALSE)=0,"",VLOOKUP($A391,'FE - Flux 2 - CII'!$A391:$R831,18,FALSE))</f>
        <v/>
      </c>
    </row>
    <row r="392" spans="1:19" ht="28">
      <c r="A392" s="89" t="s">
        <v>1709</v>
      </c>
      <c r="B392" s="238" t="str">
        <f>VLOOKUP(A392,'FE - Flux 2 - UBL'!A392:D1072,4,FALSE)</f>
        <v> 1..1</v>
      </c>
      <c r="C392" s="43"/>
      <c r="D392" s="137" t="s">
        <v>2154</v>
      </c>
      <c r="E392" s="48"/>
      <c r="F392" s="48"/>
      <c r="G392" s="291" t="s">
        <v>2155</v>
      </c>
      <c r="H392" s="292"/>
      <c r="I392" s="93" t="str">
        <f>IF(VLOOKUP($A392,'FE - Flux 2 - UBL'!$A392:$R1267,11,FALSE)=0,"",VLOOKUP($A392,'FE - Flux 2 - UBL'!$A392:$R1267,11,FALSE))</f>
        <v/>
      </c>
      <c r="J392" s="93" t="str">
        <f>IF(VLOOKUP($A392,'FE - Flux 2 - UBL'!$A392:$R1267,12,FALSE)=0,"",VLOOKUP($A392,'FE - Flux 2 - UBL'!$A392:$R1267,12,FALSE))</f>
        <v/>
      </c>
      <c r="K392" s="91" t="str">
        <f>IF(VLOOKUP($A392,'FE - Flux 2 - UBL'!$A392:$R1267,13,FALSE)=0,"",VLOOKUP($A392,'FE - Flux 2 - UBL'!$A392:$R1267,13,FALSE))</f>
        <v/>
      </c>
      <c r="L392" s="159" t="str">
        <f>IF(VLOOKUP($A392,'FE - Flux 2 - UBL'!$A392:$R1267,14,FALSE)=0,"",VLOOKUP($A392,'FE - Flux 2 - UBL'!$A392:$R1267,14,FALSE))</f>
        <v/>
      </c>
      <c r="M392" s="95" t="str">
        <f>IF(VLOOKUP($A392,'FE - Flux 2 - UBL'!$A392:$R1267,15,FALSE)=0,"",VLOOKUP($A392,'FE - Flux 2 - UBL'!$A392:$R1267,15,FALSE))</f>
        <v> A group of business terms providing information about goods and services billed.</v>
      </c>
      <c r="N392" s="95" t="str">
        <f>IF(VLOOKUP($A392,'FE - Flux 2 - UBL'!$A392:$R1267,16,FALSE)=0,"",VLOOKUP($A392,'FE - Flux 2 - UBL'!$A392:$R1267,16,FALSE))</f>
        <v/>
      </c>
      <c r="O392" s="91" t="str">
        <f>IF(VLOOKUP($A392,'FE - Flux 2 - UBL'!$A392:$R1267,17,FALSE)=0,"",VLOOKUP($A392,'FE - Flux 2 - UBL'!$A392:$R1267,17,FALSE))</f>
        <v> G6.09</v>
      </c>
      <c r="P392" s="91" t="str">
        <f>IF(VLOOKUP($A392,'FE - Flux 2 - UBL'!$A392:$R1267,18,FALSE)=0,"",VLOOKUP($A392,'FE - Flux 2 - UBL'!$A392:$R1267,18,FALSE))</f>
        <v/>
      </c>
      <c r="Q392" s="91" t="str">
        <f>IF(VLOOKUP($A392,'FE - Flux 2 - UBL'!$A392:$S1267,19,FALSE)=0,"",VLOOKUP($A392,'FE - Flux 2 - UBL'!$A392:$S1267,19,FALSE))</f>
        <v/>
      </c>
      <c r="R392" s="91" t="s">
        <v>2196</v>
      </c>
      <c r="S392" s="95" t="str">
        <f>IF(VLOOKUP($A392,'FE - Flux 2 - CII'!$A392:$R832,17,FALSE)=0,"",VLOOKUP($A392,'FE - Flux 2 - CII'!$A392:$R832,18,FALSE))</f>
        <v/>
      </c>
    </row>
    <row r="393" spans="1:19" ht="36.75" customHeight="1">
      <c r="A393" s="206" t="s">
        <v>1713</v>
      </c>
      <c r="B393" s="238" t="str">
        <f>VLOOKUP(A393,'FE - Flux 2 - UBL'!A393:D1073,4,FALSE)</f>
        <v> 1..1</v>
      </c>
      <c r="C393" s="43"/>
      <c r="D393" s="34"/>
      <c r="E393" s="207" t="s">
        <v>1714</v>
      </c>
      <c r="F393" s="207"/>
      <c r="G393" s="291" t="s">
        <v>2156</v>
      </c>
      <c r="H393" s="292"/>
      <c r="I393" s="93" t="str">
        <f>IF(VLOOKUP($A393,'FE - Flux 2 - UBL'!$A393:$R1268,11,FALSE)=0,"",VLOOKUP($A393,'FE - Flux 2 - UBL'!$A393:$R1268,11,FALSE))</f>
        <v> TEXT</v>
      </c>
      <c r="J393" s="93">
        <f>IF(VLOOKUP($A393,'FE - Flux 2 - UBL'!$A393:$R1268,12,FALSE)=0,"",VLOOKUP($A393,'FE - Flux 2 - UBL'!$A393:$R1268,12,FALSE))</f>
        <v>255</v>
      </c>
      <c r="K393" s="91" t="str">
        <f>IF(VLOOKUP($A393,'FE - Flux 2 - UBL'!$A393:$R1268,13,FALSE)=0,"",VLOOKUP($A393,'FE - Flux 2 - UBL'!$A393:$R1268,13,FALSE))</f>
        <v/>
      </c>
      <c r="L393" s="159" t="str">
        <f>IF(VLOOKUP($A393,'FE - Flux 2 - UBL'!$A393:$R1268,14,FALSE)=0,"",VLOOKUP($A393,'FE - Flux 2 - UBL'!$A393:$R1268,14,FALSE))</f>
        <v/>
      </c>
      <c r="M393" s="95" t="str">
        <f>IF(VLOOKUP($A393,'FE - Flux 2 - UBL'!$A393:$R1268,15,FALSE)=0,"",VLOOKUP($A393,'FE - Flux 2 - UBL'!$A393:$R1268,15,FALSE))</f>
        <v> Name of an item.</v>
      </c>
      <c r="N393" s="95" t="str">
        <f>IF(VLOOKUP($A393,'FE - Flux 2 - UBL'!$A393:$R1268,16,FALSE)=0,"",VLOOKUP($A393,'FE - Flux 2 - UBL'!$A393:$R1268,16,FALSE))</f>
        <v/>
      </c>
      <c r="O393" s="91" t="str">
        <f>IF(VLOOKUP($A393,'FE - Flux 2 - UBL'!$A393:$R1268,17,FALSE)=0,"",VLOOKUP($A393,'FE - Flux 2 - UBL'!$A393:$R1268,17,FALSE))</f>
        <v> G6.09</v>
      </c>
      <c r="P393" s="91" t="str">
        <f>IF(VLOOKUP($A393,'FE - Flux 2 - UBL'!$A393:$R1268,18,FALSE)=0,"",VLOOKUP($A393,'FE - Flux 2 - UBL'!$A393:$R1268,18,FALSE))</f>
        <v/>
      </c>
      <c r="Q393" s="91" t="str">
        <f>IF(VLOOKUP($A393,'FE - Flux 2 - UBL'!$A393:$S1268,19,FALSE)=0,"",VLOOKUP($A393,'FE - Flux 2 - UBL'!$A393:$S1268,19,FALSE))</f>
        <v> BR-25</v>
      </c>
      <c r="R393" s="91" t="s">
        <v>2196</v>
      </c>
      <c r="S393" s="95" t="str">
        <f>IF(VLOOKUP($A393,'FE - Flux 2 - CII'!$A393:$R833,17,FALSE)=0,"",VLOOKUP($A393,'FE - Flux 2 - CII'!$A393:$R833,18,FALSE))</f>
        <v/>
      </c>
    </row>
    <row r="394" spans="1:19" ht="36.75" customHeight="1">
      <c r="A394" s="206" t="s">
        <v>1718</v>
      </c>
      <c r="B394" s="238" t="str">
        <f>VLOOKUP(A394,'FE - Flux 2 - UBL'!A394:D1074,4,FALSE)</f>
        <v> 0..1</v>
      </c>
      <c r="C394" s="43"/>
      <c r="D394" s="34"/>
      <c r="E394" s="207" t="s">
        <v>1719</v>
      </c>
      <c r="F394" s="207"/>
      <c r="G394" s="291" t="s">
        <v>2157</v>
      </c>
      <c r="H394" s="292"/>
      <c r="I394" s="93" t="str">
        <f>IF(VLOOKUP($A394,'FE - Flux 2 - UBL'!$A394:$R1269,11,FALSE)=0,"",VLOOKUP($A394,'FE - Flux 2 - UBL'!$A394:$R1269,11,FALSE))</f>
        <v>TEXT</v>
      </c>
      <c r="J394" s="93">
        <f>IF(VLOOKUP($A394,'FE - Flux 2 - UBL'!$A394:$R1269,12,FALSE)=0,"",VLOOKUP($A394,'FE - Flux 2 - UBL'!$A394:$R1269,12,FALSE))</f>
        <v>1024</v>
      </c>
      <c r="K394" s="91" t="str">
        <f>IF(VLOOKUP($A394,'FE - Flux 2 - UBL'!$A394:$R1269,13,FALSE)=0,"",VLOOKUP($A394,'FE - Flux 2 - UBL'!$A394:$R1269,13,FALSE))</f>
        <v/>
      </c>
      <c r="L394" s="159" t="str">
        <f>IF(VLOOKUP($A394,'FE - Flux 2 - UBL'!$A394:$R1269,14,FALSE)=0,"",VLOOKUP($A394,'FE - Flux 2 - UBL'!$A394:$R1269,14,FALSE))</f>
        <v/>
      </c>
      <c r="M394" s="95" t="str">
        <f>IF(VLOOKUP($A394,'FE - Flux 2 - UBL'!$A394:$R1269,15,FALSE)=0,"",VLOOKUP($A394,'FE - Flux 2 - UBL'!$A394:$R1269,15,FALSE))</f>
        <v> Description of an item.</v>
      </c>
      <c r="N394" s="95" t="str">
        <f>IF(VLOOKUP($A394,'FE - Flux 2 - UBL'!$A394:$R1269,16,FALSE)=0,"",VLOOKUP($A394,'FE - Flux 2 - UBL'!$A394:$R1269,16,FALSE))</f>
        <v> The item description allows you to present the item and its characteristics in more detail than the Item Name.</v>
      </c>
      <c r="O394" s="91" t="str">
        <f>IF(VLOOKUP($A394,'FE - Flux 2 - UBL'!$A394:$R1269,17,FALSE)=0,"",VLOOKUP($A394,'FE - Flux 2 - UBL'!$A394:$R1269,17,FALSE))</f>
        <v> G8.03</v>
      </c>
      <c r="P394" s="91" t="str">
        <f>IF(VLOOKUP($A394,'FE - Flux 2 - UBL'!$A394:$R1269,18,FALSE)=0,"",VLOOKUP($A394,'FE - Flux 2 - UBL'!$A394:$R1269,18,FALSE))</f>
        <v/>
      </c>
      <c r="Q394" s="91" t="str">
        <f>IF(VLOOKUP($A394,'FE - Flux 2 - UBL'!$A394:$S1269,19,FALSE)=0,"",VLOOKUP($A394,'FE - Flux 2 - UBL'!$A394:$S1269,19,FALSE))</f>
        <v/>
      </c>
      <c r="R394" s="91" t="s">
        <v>2172</v>
      </c>
      <c r="S394" s="95" t="str">
        <f>IF(VLOOKUP($A394,'FE - Flux 2 - CII'!$A394:$R834,17,FALSE)=0,"",VLOOKUP($A394,'FE - Flux 2 - CII'!$A394:$R834,18,FALSE))</f>
        <v/>
      </c>
    </row>
    <row r="395" spans="1:19" ht="36.75" customHeight="1">
      <c r="A395" s="206" t="s">
        <v>1724</v>
      </c>
      <c r="B395" s="238" t="str">
        <f>VLOOKUP(A395,'FE - Flux 2 - UBL'!A395:D1075,4,FALSE)</f>
        <v> 0..1</v>
      </c>
      <c r="C395" s="43"/>
      <c r="D395" s="34"/>
      <c r="E395" s="207" t="s">
        <v>1725</v>
      </c>
      <c r="F395" s="207"/>
      <c r="G395" s="291" t="s">
        <v>2158</v>
      </c>
      <c r="H395" s="292"/>
      <c r="I395" s="93" t="str">
        <f>IF(VLOOKUP($A395,'FE - Flux 2 - UBL'!$A395:$R1270,11,FALSE)=0,"",VLOOKUP($A395,'FE - Flux 2 - UBL'!$A395:$R1270,11,FALSE))</f>
        <v> IDENTIFIER</v>
      </c>
      <c r="J395" s="93">
        <f>IF(VLOOKUP($A395,'FE - Flux 2 - UBL'!$A395:$R1270,12,FALSE)=0,"",VLOOKUP($A395,'FE - Flux 2 - UBL'!$A395:$R1270,12,FALSE))</f>
        <v>50</v>
      </c>
      <c r="K395" s="91" t="str">
        <f>IF(VLOOKUP($A395,'FE - Flux 2 - UBL'!$A395:$R1270,13,FALSE)=0,"",VLOOKUP($A395,'FE - Flux 2 - UBL'!$A395:$R1270,13,FALSE))</f>
        <v/>
      </c>
      <c r="L395" s="159" t="str">
        <f>IF(VLOOKUP($A395,'FE - Flux 2 - UBL'!$A395:$R1270,14,FALSE)=0,"",VLOOKUP($A395,'FE - Flux 2 - UBL'!$A395:$R1270,14,FALSE))</f>
        <v/>
      </c>
      <c r="M395" s="95" t="str">
        <f>IF(VLOOKUP($A395,'FE - Flux 2 - UBL'!$A395:$R1270,15,FALSE)=0,"",VLOOKUP($A395,'FE - Flux 2 - UBL'!$A395:$R1270,15,FALSE))</f>
        <v> Identifier assigned by the Seller to an item.</v>
      </c>
      <c r="N395" s="95" t="str">
        <f>IF(VLOOKUP($A395,'FE - Flux 2 - UBL'!$A395:$R1270,16,FALSE)=0,"",VLOOKUP($A395,'FE - Flux 2 - UBL'!$A395:$R1270,16,FALSE))</f>
        <v/>
      </c>
      <c r="O395" s="91" t="str">
        <f>IF(VLOOKUP($A395,'FE - Flux 2 - UBL'!$A395:$R1270,17,FALSE)=0,"",VLOOKUP($A395,'FE - Flux 2 - UBL'!$A395:$R1270,17,FALSE))</f>
        <v/>
      </c>
      <c r="P395" s="91" t="str">
        <f>IF(VLOOKUP($A395,'FE - Flux 2 - UBL'!$A395:$R1270,18,FALSE)=0,"",VLOOKUP($A395,'FE - Flux 2 - UBL'!$A395:$R1270,18,FALSE))</f>
        <v/>
      </c>
      <c r="Q395" s="91" t="str">
        <f>IF(VLOOKUP($A395,'FE - Flux 2 - UBL'!$A395:$S1270,19,FALSE)=0,"",VLOOKUP($A395,'FE - Flux 2 - UBL'!$A395:$S1270,19,FALSE))</f>
        <v/>
      </c>
      <c r="R395" s="91" t="s">
        <v>2172</v>
      </c>
      <c r="S395" s="95" t="str">
        <f>IF(VLOOKUP($A395,'FE - Flux 2 - CII'!$A395:$R835,17,FALSE)=0,"",VLOOKUP($A395,'FE - Flux 2 - CII'!$A395:$R835,18,FALSE))</f>
        <v/>
      </c>
    </row>
    <row r="396" spans="1:19" ht="36.75" customHeight="1">
      <c r="A396" s="206" t="s">
        <v>1728</v>
      </c>
      <c r="B396" s="238" t="str">
        <f>VLOOKUP(A396,'FE - Flux 2 - UBL'!A396:D1076,4,FALSE)</f>
        <v> 0..1</v>
      </c>
      <c r="C396" s="43"/>
      <c r="D396" s="34"/>
      <c r="E396" s="207" t="s">
        <v>1729</v>
      </c>
      <c r="F396" s="207"/>
      <c r="G396" s="291" t="s">
        <v>2159</v>
      </c>
      <c r="H396" s="292"/>
      <c r="I396" s="93" t="str">
        <f>IF(VLOOKUP($A396,'FE - Flux 2 - UBL'!$A396:$R1271,11,FALSE)=0,"",VLOOKUP($A396,'FE - Flux 2 - UBL'!$A396:$R1271,11,FALSE))</f>
        <v> IDENTIFIER</v>
      </c>
      <c r="J396" s="93">
        <f>IF(VLOOKUP($A396,'FE - Flux 2 - UBL'!$A396:$R1271,12,FALSE)=0,"",VLOOKUP($A396,'FE - Flux 2 - UBL'!$A396:$R1271,12,FALSE))</f>
        <v>50</v>
      </c>
      <c r="K396" s="91" t="str">
        <f>IF(VLOOKUP($A396,'FE - Flux 2 - UBL'!$A396:$R1271,13,FALSE)=0,"",VLOOKUP($A396,'FE - Flux 2 - UBL'!$A396:$R1271,13,FALSE))</f>
        <v/>
      </c>
      <c r="L396" s="159" t="str">
        <f>IF(VLOOKUP($A396,'FE - Flux 2 - UBL'!$A396:$R1271,14,FALSE)=0,"",VLOOKUP($A396,'FE - Flux 2 - UBL'!$A396:$R1271,14,FALSE))</f>
        <v/>
      </c>
      <c r="M396" s="95" t="str">
        <f>IF(VLOOKUP($A396,'FE - Flux 2 - UBL'!$A396:$R1271,15,FALSE)=0,"",VLOOKUP($A396,'FE - Flux 2 - UBL'!$A396:$R1271,15,FALSE))</f>
        <v> Identifier assigned by the Buyer to an item.</v>
      </c>
      <c r="N396" s="95" t="str">
        <f>IF(VLOOKUP($A396,'FE - Flux 2 - UBL'!$A396:$R1271,16,FALSE)=0,"",VLOOKUP($A396,'FE - Flux 2 - UBL'!$A396:$R1271,16,FALSE))</f>
        <v/>
      </c>
      <c r="O396" s="91" t="str">
        <f>IF(VLOOKUP($A396,'FE - Flux 2 - UBL'!$A396:$R1271,17,FALSE)=0,"",VLOOKUP($A396,'FE - Flux 2 - UBL'!$A396:$R1271,17,FALSE))</f>
        <v/>
      </c>
      <c r="P396" s="91" t="str">
        <f>IF(VLOOKUP($A396,'FE - Flux 2 - UBL'!$A396:$R1271,18,FALSE)=0,"",VLOOKUP($A396,'FE - Flux 2 - UBL'!$A396:$R1271,18,FALSE))</f>
        <v/>
      </c>
      <c r="Q396" s="91" t="str">
        <f>IF(VLOOKUP($A396,'FE - Flux 2 - UBL'!$A396:$S1271,19,FALSE)=0,"",VLOOKUP($A396,'FE - Flux 2 - UBL'!$A396:$S1271,19,FALSE))</f>
        <v/>
      </c>
      <c r="R396" s="91" t="s">
        <v>2172</v>
      </c>
      <c r="S396" s="95" t="str">
        <f>IF(VLOOKUP($A396,'FE - Flux 2 - CII'!$A396:$R836,17,FALSE)=0,"",VLOOKUP($A396,'FE - Flux 2 - CII'!$A396:$R836,18,FALSE))</f>
        <v/>
      </c>
    </row>
    <row r="397" spans="1:19" ht="36.75" customHeight="1">
      <c r="A397" s="206" t="s">
        <v>1732</v>
      </c>
      <c r="B397" s="238" t="str">
        <f>VLOOKUP(A397,'FE - Flux 2 - UBL'!A397:D1077,4,FALSE)</f>
        <v> 0..1</v>
      </c>
      <c r="C397" s="43"/>
      <c r="D397" s="34"/>
      <c r="E397" s="59" t="s">
        <v>1733</v>
      </c>
      <c r="F397" s="135"/>
      <c r="G397" s="291" t="s">
        <v>2160</v>
      </c>
      <c r="H397" s="292"/>
      <c r="I397" s="93" t="str">
        <f>IF(VLOOKUP($A397,'FE - Flux 2 - UBL'!$A397:$R1272,11,FALSE)=0,"",VLOOKUP($A397,'FE - Flux 2 - UBL'!$A397:$R1272,11,FALSE))</f>
        <v> IDENTIFIER</v>
      </c>
      <c r="J397" s="93">
        <f>IF(VLOOKUP($A397,'FE - Flux 2 - UBL'!$A397:$R1272,12,FALSE)=0,"",VLOOKUP($A397,'FE - Flux 2 - UBL'!$A397:$R1272,12,FALSE))</f>
        <v>40</v>
      </c>
      <c r="K397" s="91" t="str">
        <f>IF(VLOOKUP($A397,'FE - Flux 2 - UBL'!$A397:$R1272,13,FALSE)=0,"",VLOOKUP($A397,'FE - Flux 2 - UBL'!$A397:$R1272,13,FALSE))</f>
        <v/>
      </c>
      <c r="L397" s="159" t="str">
        <f>IF(VLOOKUP($A397,'FE - Flux 2 - UBL'!$A397:$R1272,14,FALSE)=0,"",VLOOKUP($A397,'FE - Flux 2 - UBL'!$A397:$R1272,14,FALSE))</f>
        <v/>
      </c>
      <c r="M397" s="95" t="str">
        <f>IF(VLOOKUP($A397,'FE - Flux 2 - UBL'!$A397:$R1272,15,FALSE)=0,"",VLOOKUP($A397,'FE - Flux 2 - UBL'!$A397:$R1272,15,FALSE))</f>
        <v> Item ID based on a saved schema.</v>
      </c>
      <c r="N397" s="95" t="str">
        <f>IF(VLOOKUP($A397,'FE - Flux 2 - UBL'!$A397:$R1272,16,FALSE)=0,"",VLOOKUP($A397,'FE - Flux 2 - UBL'!$A397:$R1272,16,FALSE))</f>
        <v/>
      </c>
      <c r="O397" s="91" t="str">
        <f>IF(VLOOKUP($A397,'FE - Flux 2 - UBL'!$A397:$R1272,17,FALSE)=0,"",VLOOKUP($A397,'FE - Flux 2 - UBL'!$A397:$R1272,17,FALSE))</f>
        <v/>
      </c>
      <c r="P397" s="91" t="str">
        <f>IF(VLOOKUP($A397,'FE - Flux 2 - UBL'!$A397:$R1272,18,FALSE)=0,"",VLOOKUP($A397,'FE - Flux 2 - UBL'!$A397:$R1272,18,FALSE))</f>
        <v/>
      </c>
      <c r="Q397" s="91" t="str">
        <f>IF(VLOOKUP($A397,'FE - Flux 2 - UBL'!$A397:$S1272,19,FALSE)=0,"",VLOOKUP($A397,'FE - Flux 2 - UBL'!$A397:$S1272,19,FALSE))</f>
        <v> BR-64</v>
      </c>
      <c r="R397" s="91" t="s">
        <v>2196</v>
      </c>
      <c r="S397" s="95" t="str">
        <f>IF(VLOOKUP($A397,'FE - Flux 2 - CII'!$A397:$R837,17,FALSE)=0,"",VLOOKUP($A397,'FE - Flux 2 - CII'!$A397:$R837,18,FALSE))</f>
        <v/>
      </c>
    </row>
    <row r="398" spans="1:19" ht="28">
      <c r="A398" s="206" t="s">
        <v>1737</v>
      </c>
      <c r="B398" s="238" t="str">
        <f>VLOOKUP(A398,'FE - Flux 2 - UBL'!A398:D1078,4,FALSE)</f>
        <v> 1..1</v>
      </c>
      <c r="C398" s="43"/>
      <c r="D398" s="34"/>
      <c r="E398" s="60"/>
      <c r="F398" s="107" t="s">
        <v>215</v>
      </c>
      <c r="G398" s="318" t="s">
        <v>2161</v>
      </c>
      <c r="H398" s="319"/>
      <c r="I398" s="93" t="str">
        <f>IF(VLOOKUP($A398,'FE - Flux 2 - UBL'!$A398:$R1273,11,FALSE)=0,"",VLOOKUP($A398,'FE - Flux 2 - UBL'!$A398:$R1273,11,FALSE))</f>
        <v> IDENTIFIER</v>
      </c>
      <c r="J398" s="93">
        <f>IF(VLOOKUP($A398,'FE - Flux 2 - UBL'!$A398:$R1273,12,FALSE)=0,"",VLOOKUP($A398,'FE - Flux 2 - UBL'!$A398:$R1273,12,FALSE))</f>
        <v>4</v>
      </c>
      <c r="K398" s="91" t="str">
        <f>IF(VLOOKUP($A398,'FE - Flux 2 - UBL'!$A398:$R1273,13,FALSE)=0,"",VLOOKUP($A398,'FE - Flux 2 - UBL'!$A398:$R1273,13,FALSE))</f>
        <v> ISO6523 (ICD)</v>
      </c>
      <c r="L398" s="159" t="str">
        <f>IF(VLOOKUP($A398,'FE - Flux 2 - UBL'!$A398:$R1273,14,FALSE)=0,"",VLOOKUP($A398,'FE - Flux 2 - UBL'!$A398:$R1273,14,FALSE))</f>
        <v/>
      </c>
      <c r="M398" s="95" t="str">
        <f>IF(VLOOKUP($A398,'FE - Flux 2 - UBL'!$A398:$R1273,15,FALSE)=0,"",VLOOKUP($A398,'FE - Flux 2 - UBL'!$A398:$R1273,15,FALSE))</f>
        <v> Standard item identifier schema identifier</v>
      </c>
      <c r="N398" s="95" t="str">
        <f>IF(VLOOKUP($A398,'FE - Flux 2 - UBL'!$A398:$R1273,16,FALSE)=0,"",VLOOKUP($A398,'FE - Flux 2 - UBL'!$A398:$R1273,16,FALSE))</f>
        <v> If used, the schema identifier must be chosen from the list entries published by the ISO 6523 maintenance agency.</v>
      </c>
      <c r="O398" s="91" t="str">
        <f>IF(VLOOKUP($A398,'FE - Flux 2 - UBL'!$A398:$R1273,17,FALSE)=0,"",VLOOKUP($A398,'FE - Flux 2 - UBL'!$A398:$R1273,17,FALSE))</f>
        <v/>
      </c>
      <c r="P398" s="91" t="str">
        <f>IF(VLOOKUP($A398,'FE - Flux 2 - UBL'!$A398:$R1273,18,FALSE)=0,"",VLOOKUP($A398,'FE - Flux 2 - UBL'!$A398:$R1273,18,FALSE))</f>
        <v/>
      </c>
      <c r="Q398" s="91" t="str">
        <f>IF(VLOOKUP($A398,'FE - Flux 2 - UBL'!$A398:$S1273,19,FALSE)=0,"",VLOOKUP($A398,'FE - Flux 2 - UBL'!$A398:$S1273,19,FALSE))</f>
        <v/>
      </c>
      <c r="R398" s="91" t="s">
        <v>2196</v>
      </c>
      <c r="S398" s="95" t="str">
        <f>IF(VLOOKUP($A398,'FE - Flux 2 - CII'!$A398:$R838,17,FALSE)=0,"",VLOOKUP($A398,'FE - Flux 2 - CII'!$A398:$R838,18,FALSE))</f>
        <v/>
      </c>
    </row>
    <row r="399" spans="1:19" ht="42">
      <c r="A399" s="206" t="s">
        <v>1740</v>
      </c>
      <c r="B399" s="238" t="str">
        <f>VLOOKUP(A399,'FE - Flux 2 - UBL'!A399:D1079,4,FALSE)</f>
        <v> 0..n</v>
      </c>
      <c r="C399" s="43"/>
      <c r="D399" s="34"/>
      <c r="E399" s="59" t="s">
        <v>1741</v>
      </c>
      <c r="F399" s="135"/>
      <c r="G399" s="291" t="s">
        <v>2162</v>
      </c>
      <c r="H399" s="292"/>
      <c r="I399" s="93" t="str">
        <f>IF(VLOOKUP($A399,'FE - Flux 2 - UBL'!$A399:$R1274,11,FALSE)=0,"",VLOOKUP($A399,'FE - Flux 2 - UBL'!$A399:$R1274,11,FALSE))</f>
        <v> IDENTIFIER</v>
      </c>
      <c r="J399" s="93">
        <f>IF(VLOOKUP($A399,'FE - Flux 2 - UBL'!$A399:$R1274,12,FALSE)=0,"",VLOOKUP($A399,'FE - Flux 2 - UBL'!$A399:$R1274,12,FALSE))</f>
        <v>50</v>
      </c>
      <c r="K399" s="91" t="str">
        <f>IF(VLOOKUP($A399,'FE - Flux 2 - UBL'!$A399:$R1274,13,FALSE)=0,"",VLOOKUP($A399,'FE - Flux 2 - UBL'!$A399:$R1274,13,FALSE))</f>
        <v/>
      </c>
      <c r="L399" s="159" t="str">
        <f>IF(VLOOKUP($A399,'FE - Flux 2 - UBL'!$A399:$R1274,14,FALSE)=0,"",VLOOKUP($A399,'FE - Flux 2 - UBL'!$A399:$R1274,14,FALSE))</f>
        <v/>
      </c>
      <c r="M399" s="95" t="str">
        <f>IF(VLOOKUP($A399,'FE - Flux 2 - UBL'!$A399:$R1274,15,FALSE)=0,"",VLOOKUP($A399,'FE - Flux 2 - UBL'!$A399:$R1274,15,FALSE))</f>
        <v>Code allowing you to classify an article according to its type or nature.</v>
      </c>
      <c r="N399" s="95" t="str">
        <f>IF(VLOOKUP($A399,'FE - Flux 2 - UBL'!$A399:$R1274,16,FALSE)=0,"",VLOOKUP($A399,'FE - Flux 2 - UBL'!$A399:$R1274,16,FALSE))</f>
        <v> Classification codes are used to enable the grouping of similar items for various purposes, e.g. government procurement (CPV), e-commerce (UNSPSC), etc.</v>
      </c>
      <c r="O399" s="91" t="str">
        <f>IF(VLOOKUP($A399,'FE - Flux 2 - UBL'!$A399:$R1274,17,FALSE)=0,"",VLOOKUP($A399,'FE - Flux 2 - UBL'!$A399:$R1274,17,FALSE))</f>
        <v/>
      </c>
      <c r="P399" s="91" t="str">
        <f>IF(VLOOKUP($A399,'FE - Flux 2 - UBL'!$A399:$R1274,18,FALSE)=0,"",VLOOKUP($A399,'FE - Flux 2 - UBL'!$A399:$R1274,18,FALSE))</f>
        <v/>
      </c>
      <c r="Q399" s="91" t="str">
        <f>IF(VLOOKUP($A399,'FE - Flux 2 - UBL'!$A399:$S1274,19,FALSE)=0,"",VLOOKUP($A399,'FE - Flux 2 - UBL'!$A399:$S1274,19,FALSE))</f>
        <v> BR-65</v>
      </c>
      <c r="R399" s="91" t="s">
        <v>2172</v>
      </c>
      <c r="S399" s="95" t="str">
        <f>IF(VLOOKUP($A399,'FE - Flux 2 - CII'!$A399:$R839,17,FALSE)=0,"",VLOOKUP($A399,'FE - Flux 2 - CII'!$A399:$R839,18,FALSE))</f>
        <v/>
      </c>
    </row>
    <row r="400" spans="1:19" ht="28">
      <c r="A400" s="206" t="s">
        <v>1746</v>
      </c>
      <c r="B400" s="238" t="str">
        <f>VLOOKUP(A400,'FE - Flux 2 - UBL'!A400:D1080,4,FALSE)</f>
        <v> 1..1</v>
      </c>
      <c r="C400" s="43"/>
      <c r="D400" s="34"/>
      <c r="E400" s="61"/>
      <c r="F400" s="107" t="s">
        <v>215</v>
      </c>
      <c r="G400" s="291" t="s">
        <v>2163</v>
      </c>
      <c r="H400" s="292"/>
      <c r="I400" s="93" t="str">
        <f>IF(VLOOKUP($A400,'FE - Flux 2 - UBL'!$A400:$R1275,11,FALSE)=0,"",VLOOKUP($A400,'FE - Flux 2 - UBL'!$A400:$R1275,11,FALSE))</f>
        <v> IDENTIFIER</v>
      </c>
      <c r="J400" s="93">
        <f>IF(VLOOKUP($A400,'FE - Flux 2 - UBL'!$A400:$R1275,12,FALSE)=0,"",VLOOKUP($A400,'FE - Flux 2 - UBL'!$A400:$R1275,12,FALSE))</f>
        <v>3</v>
      </c>
      <c r="K400" s="91" t="str">
        <f>IF(VLOOKUP($A400,'FE - Flux 2 - UBL'!$A400:$R1275,13,FALSE)=0,"",VLOOKUP($A400,'FE - Flux 2 - UBL'!$A400:$R1275,13,FALSE))</f>
        <v> UNTDID 7143</v>
      </c>
      <c r="L400" s="159" t="str">
        <f>IF(VLOOKUP($A400,'FE - Flux 2 - UBL'!$A400:$R1275,14,FALSE)=0,"",VLOOKUP($A400,'FE - Flux 2 - UBL'!$A400:$R1275,14,FALSE))</f>
        <v/>
      </c>
      <c r="M400" s="95" t="str">
        <f>IF(VLOOKUP($A400,'FE - Flux 2 - UBL'!$A400:$R1275,15,FALSE)=0,"",VLOOKUP($A400,'FE - Flux 2 - UBL'!$A400:$R1275,15,FALSE))</f>
        <v> Item Classification ID Schema ID</v>
      </c>
      <c r="N400" s="95" t="str">
        <f>IF(VLOOKUP($A400,'FE - Flux 2 - UBL'!$A400:$R1275,16,FALSE)=0,"",VLOOKUP($A400,'FE - Flux 2 - UBL'!$A400:$R1275,16,FALSE))</f>
        <v> The identification scheme must be chosen from the entries available in UNTDID 7143 [6].</v>
      </c>
      <c r="O400" s="91" t="str">
        <f>IF(VLOOKUP($A400,'FE - Flux 2 - UBL'!$A400:$R1275,17,FALSE)=0,"",VLOOKUP($A400,'FE - Flux 2 - UBL'!$A400:$R1275,17,FALSE))</f>
        <v/>
      </c>
      <c r="P400" s="91" t="str">
        <f>IF(VLOOKUP($A400,'FE - Flux 2 - UBL'!$A400:$R1275,18,FALSE)=0,"",VLOOKUP($A400,'FE - Flux 2 - UBL'!$A400:$R1275,18,FALSE))</f>
        <v/>
      </c>
      <c r="Q400" s="91" t="str">
        <f>IF(VLOOKUP($A400,'FE - Flux 2 - UBL'!$A400:$S1275,19,FALSE)=0,"",VLOOKUP($A400,'FE - Flux 2 - UBL'!$A400:$S1275,19,FALSE))</f>
        <v/>
      </c>
      <c r="R400" s="91" t="s">
        <v>2172</v>
      </c>
      <c r="S400" s="95" t="str">
        <f>IF(VLOOKUP($A400,'FE - Flux 2 - CII'!$A400:$R840,17,FALSE)=0,"",VLOOKUP($A400,'FE - Flux 2 - CII'!$A400:$R840,18,FALSE))</f>
        <v/>
      </c>
    </row>
    <row r="401" spans="1:19" ht="36" customHeight="1">
      <c r="A401" s="206" t="s">
        <v>1751</v>
      </c>
      <c r="B401" s="238" t="str">
        <f>VLOOKUP(A401,'FE - Flux 2 - UBL'!A401:D1081,4,FALSE)</f>
        <v> 0..1</v>
      </c>
      <c r="C401" s="43"/>
      <c r="D401" s="34"/>
      <c r="E401" s="60"/>
      <c r="F401" s="107" t="s">
        <v>1752</v>
      </c>
      <c r="G401" s="291" t="s">
        <v>2164</v>
      </c>
      <c r="H401" s="292"/>
      <c r="I401" s="93" t="str">
        <f>IF(VLOOKUP($A401,'FE - Flux 2 - UBL'!$A401:$R1276,11,FALSE)=0,"",VLOOKUP($A401,'FE - Flux 2 - UBL'!$A401:$R1276,11,FALSE))</f>
        <v> IDENTIFIER</v>
      </c>
      <c r="J401" s="93" t="str">
        <f>IF(VLOOKUP($A401,'FE - Flux 2 - UBL'!$A401:$R1276,12,FALSE)=0,"",VLOOKUP($A401,'FE - Flux 2 - UBL'!$A401:$R1276,12,FALSE))</f>
        <v> 2.3</v>
      </c>
      <c r="K401" s="91" t="str">
        <f>IF(VLOOKUP($A401,'FE - Flux 2 - UBL'!$A401:$R1276,13,FALSE)=0,"",VLOOKUP($A401,'FE - Flux 2 - UBL'!$A401:$R1276,13,FALSE))</f>
        <v/>
      </c>
      <c r="L401" s="159" t="str">
        <f>IF(VLOOKUP($A401,'FE - Flux 2 - UBL'!$A401:$R1276,14,FALSE)=0,"",VLOOKUP($A401,'FE - Flux 2 - UBL'!$A401:$R1276,14,FALSE))</f>
        <v/>
      </c>
      <c r="M401" s="95" t="str">
        <f>IF(VLOOKUP($A401,'FE - Flux 2 - UBL'!$A401:$R1276,15,FALSE)=0,"",VLOOKUP($A401,'FE - Flux 2 - UBL'!$A401:$R1276,15,FALSE))</f>
        <v> Version of the identification scheme.</v>
      </c>
      <c r="N401" s="95" t="str">
        <f>IF(VLOOKUP($A401,'FE - Flux 2 - UBL'!$A401:$R1276,16,FALSE)=0,"",VLOOKUP($A401,'FE - Flux 2 - UBL'!$A401:$R1276,16,FALSE))</f>
        <v/>
      </c>
      <c r="O401" s="91" t="str">
        <f>IF(VLOOKUP($A401,'FE - Flux 2 - UBL'!$A401:$R1276,17,FALSE)=0,"",VLOOKUP($A401,'FE - Flux 2 - UBL'!$A401:$R1276,17,FALSE))</f>
        <v/>
      </c>
      <c r="P401" s="91" t="str">
        <f>IF(VLOOKUP($A401,'FE - Flux 2 - UBL'!$A401:$R1276,18,FALSE)=0,"",VLOOKUP($A401,'FE - Flux 2 - UBL'!$A401:$R1276,18,FALSE))</f>
        <v/>
      </c>
      <c r="Q401" s="91" t="str">
        <f>IF(VLOOKUP($A401,'FE - Flux 2 - UBL'!$A401:$S1276,19,FALSE)=0,"",VLOOKUP($A401,'FE - Flux 2 - UBL'!$A401:$S1276,19,FALSE))</f>
        <v/>
      </c>
      <c r="R401" s="91" t="s">
        <v>2172</v>
      </c>
      <c r="S401" s="95" t="str">
        <f>IF(VLOOKUP($A401,'FE - Flux 2 - CII'!$A401:$R841,17,FALSE)=0,"",VLOOKUP($A401,'FE - Flux 2 - CII'!$A401:$R841,18,FALSE))</f>
        <v/>
      </c>
    </row>
    <row r="402" spans="1:19" ht="56">
      <c r="A402" s="206" t="s">
        <v>1756</v>
      </c>
      <c r="B402" s="238" t="str">
        <f>VLOOKUP(A402,'FE - Flux 2 - UBL'!A402:D1082,4,FALSE)</f>
        <v> 0..1</v>
      </c>
      <c r="C402" s="43"/>
      <c r="D402" s="34"/>
      <c r="E402" s="207" t="s">
        <v>1757</v>
      </c>
      <c r="F402" s="207"/>
      <c r="G402" s="291" t="s">
        <v>2165</v>
      </c>
      <c r="H402" s="292"/>
      <c r="I402" s="93" t="str">
        <f>IF(VLOOKUP($A402,'FE - Flux 2 - UBL'!$A402:$R1277,11,FALSE)=0,"",VLOOKUP($A402,'FE - Flux 2 - UBL'!$A402:$R1277,11,FALSE))</f>
        <v> CODED</v>
      </c>
      <c r="J402" s="93">
        <f>IF(VLOOKUP($A402,'FE - Flux 2 - UBL'!$A402:$R1277,12,FALSE)=0,"",VLOOKUP($A402,'FE - Flux 2 - UBL'!$A402:$R1277,12,FALSE))</f>
        <v>3</v>
      </c>
      <c r="K402" s="91" t="str">
        <f>IF(VLOOKUP($A402,'FE - Flux 2 - UBL'!$A402:$R1277,13,FALSE)=0,"",VLOOKUP($A402,'FE - Flux 2 - UBL'!$A402:$R1277,13,FALSE))</f>
        <v> ISO 3166</v>
      </c>
      <c r="L402" s="159" t="str">
        <f>IF(VLOOKUP($A402,'FE - Flux 2 - UBL'!$A402:$R1277,14,FALSE)=0,"",VLOOKUP($A402,'FE - Flux 2 - UBL'!$A402:$R1277,14,FALSE))</f>
        <v/>
      </c>
      <c r="M402" s="95" t="str">
        <f>IF(VLOOKUP($A402,'FE - Flux 2 - UBL'!$A402:$R1277,15,FALSE)=0,"",VLOOKUP($A402,'FE - Flux 2 - UBL'!$A402:$R1277,15,FALSE))</f>
        <v> Code identifying the country where the item comes from.</v>
      </c>
      <c r="N402" s="95" t="str">
        <f>IF(VLOOKUP($A402,'FE - Flux 2 - UBL'!$A402:$R1277,16,FALSE)=0,"",VLOOKUP($A402,'FE - Flux 2 - UBL'!$A402:$R1277,16,FALSE))</f>
        <v>Valid country lists are registered with the Maintenance Agency for ISO 3166-1 “Codes for the representation of country names and their subdivisions”. It is recommended to use alpha-2 representation.</v>
      </c>
      <c r="O402" s="91" t="str">
        <f>IF(VLOOKUP($A402,'FE - Flux 2 - UBL'!$A402:$R1277,17,FALSE)=0,"",VLOOKUP($A402,'FE - Flux 2 - UBL'!$A402:$R1277,17,FALSE))</f>
        <v> G2.01</v>
      </c>
      <c r="P402" s="91" t="str">
        <f>IF(VLOOKUP($A402,'FE - Flux 2 - UBL'!$A402:$R1277,18,FALSE)=0,"",VLOOKUP($A402,'FE - Flux 2 - UBL'!$A402:$R1277,18,FALSE))</f>
        <v/>
      </c>
      <c r="Q402" s="91" t="str">
        <f>IF(VLOOKUP($A402,'FE - Flux 2 - UBL'!$A402:$S1277,19,FALSE)=0,"",VLOOKUP($A402,'FE - Flux 2 - UBL'!$A402:$S1277,19,FALSE))</f>
        <v/>
      </c>
      <c r="R402" s="91" t="s">
        <v>2172</v>
      </c>
      <c r="S402" s="95" t="str">
        <f>IF(VLOOKUP($A402,'FE - Flux 2 - CII'!$A402:$R842,17,FALSE)=0,"",VLOOKUP($A402,'FE - Flux 2 - CII'!$A402:$R842,18,FALSE))</f>
        <v/>
      </c>
    </row>
    <row r="403" spans="1:19" ht="28">
      <c r="A403" s="89" t="s">
        <v>1760</v>
      </c>
      <c r="B403" s="238" t="str">
        <f>VLOOKUP(A403,'FE - Flux 2 - UBL'!A403:D1083,4,FALSE)</f>
        <v> 0..n</v>
      </c>
      <c r="C403" s="43"/>
      <c r="D403" s="34"/>
      <c r="E403" s="59" t="s">
        <v>1761</v>
      </c>
      <c r="F403" s="207"/>
      <c r="G403" s="291" t="s">
        <v>2166</v>
      </c>
      <c r="H403" s="292"/>
      <c r="I403" s="93" t="str">
        <f>IF(VLOOKUP($A403,'FE - Flux 2 - UBL'!$A403:$R1278,11,FALSE)=0,"",VLOOKUP($A403,'FE - Flux 2 - UBL'!$A403:$R1278,11,FALSE))</f>
        <v/>
      </c>
      <c r="J403" s="93" t="str">
        <f>IF(VLOOKUP($A403,'FE - Flux 2 - UBL'!$A403:$R1278,12,FALSE)=0,"",VLOOKUP($A403,'FE - Flux 2 - UBL'!$A403:$R1278,12,FALSE))</f>
        <v/>
      </c>
      <c r="K403" s="91" t="str">
        <f>IF(VLOOKUP($A403,'FE - Flux 2 - UBL'!$A403:$R1278,13,FALSE)=0,"",VLOOKUP($A403,'FE - Flux 2 - UBL'!$A403:$R1278,13,FALSE))</f>
        <v/>
      </c>
      <c r="L403" s="159" t="str">
        <f>IF(VLOOKUP($A403,'FE - Flux 2 - UBL'!$A403:$R1278,14,FALSE)=0,"",VLOOKUP($A403,'FE - Flux 2 - UBL'!$A403:$R1278,14,FALSE))</f>
        <v/>
      </c>
      <c r="M403" s="95" t="str">
        <f>IF(VLOOKUP($A403,'FE - Flux 2 - UBL'!$A403:$R1278,15,FALSE)=0,"",VLOOKUP($A403,'FE - Flux 2 - UBL'!$A403:$R1278,15,FALSE))</f>
        <v> Group of business terms providing information on the properties of the goods and services invoiced.</v>
      </c>
      <c r="N403" s="95" t="str">
        <f>IF(VLOOKUP($A403,'FE - Flux 2 - UBL'!$A403:$R1278,16,FALSE)=0,"",VLOOKUP($A403,'FE - Flux 2 - UBL'!$A403:$R1278,16,FALSE))</f>
        <v/>
      </c>
      <c r="O403" s="91" t="str">
        <f>IF(VLOOKUP($A403,'FE - Flux 2 - UBL'!$A403:$R1278,17,FALSE)=0,"",VLOOKUP($A403,'FE - Flux 2 - UBL'!$A403:$R1278,17,FALSE))</f>
        <v/>
      </c>
      <c r="P403" s="91" t="str">
        <f>IF(VLOOKUP($A403,'FE - Flux 2 - UBL'!$A403:$R1278,18,FALSE)=0,"",VLOOKUP($A403,'FE - Flux 2 - UBL'!$A403:$R1278,18,FALSE))</f>
        <v/>
      </c>
      <c r="Q403" s="91" t="str">
        <f>IF(VLOOKUP($A403,'FE - Flux 2 - UBL'!$A403:$S1278,19,FALSE)=0,"",VLOOKUP($A403,'FE - Flux 2 - UBL'!$A403:$S1278,19,FALSE))</f>
        <v/>
      </c>
      <c r="R403" s="91" t="s">
        <v>2172</v>
      </c>
      <c r="S403" s="95" t="str">
        <f>IF(VLOOKUP($A403,'FE - Flux 2 - CII'!$A403:$R843,17,FALSE)=0,"",VLOOKUP($A403,'FE - Flux 2 - CII'!$A403:$R843,18,FALSE))</f>
        <v/>
      </c>
    </row>
    <row r="404" spans="1:19" ht="30.75" customHeight="1">
      <c r="A404" s="206" t="s">
        <v>1764</v>
      </c>
      <c r="B404" s="238" t="str">
        <f>VLOOKUP(A404,'FE - Flux 2 - UBL'!A404:D1084,4,FALSE)</f>
        <v> 1..1</v>
      </c>
      <c r="C404" s="43"/>
      <c r="D404" s="34"/>
      <c r="E404" s="61"/>
      <c r="F404" s="111" t="s">
        <v>1765</v>
      </c>
      <c r="G404" s="291" t="s">
        <v>2167</v>
      </c>
      <c r="H404" s="292"/>
      <c r="I404" s="93" t="str">
        <f>IF(VLOOKUP($A404,'FE - Flux 2 - UBL'!$A404:$R1279,11,FALSE)=0,"",VLOOKUP($A404,'FE - Flux 2 - UBL'!$A404:$R1279,11,FALSE))</f>
        <v> TEXT</v>
      </c>
      <c r="J404" s="93">
        <f>IF(VLOOKUP($A404,'FE - Flux 2 - UBL'!$A404:$R1279,12,FALSE)=0,"",VLOOKUP($A404,'FE - Flux 2 - UBL'!$A404:$R1279,12,FALSE))</f>
        <v>100</v>
      </c>
      <c r="K404" s="91" t="str">
        <f>IF(VLOOKUP($A404,'FE - Flux 2 - UBL'!$A404:$R1279,13,FALSE)=0,"",VLOOKUP($A404,'FE - Flux 2 - UBL'!$A404:$R1279,13,FALSE))</f>
        <v/>
      </c>
      <c r="L404" s="159" t="str">
        <f>IF(VLOOKUP($A404,'FE - Flux 2 - UBL'!$A404:$R1279,14,FALSE)=0,"",VLOOKUP($A404,'FE - Flux 2 - UBL'!$A404:$R1279,14,FALSE))</f>
        <v/>
      </c>
      <c r="M404" s="95" t="str">
        <f>IF(VLOOKUP($A404,'FE - Flux 2 - UBL'!$A404:$R1279,15,FALSE)=0,"",VLOOKUP($A404,'FE - Flux 2 - UBL'!$A404:$R1279,15,FALSE))</f>
        <v> Name of the item's attribute or property.</v>
      </c>
      <c r="N404" s="95" t="str">
        <f>IF(VLOOKUP($A404,'FE - Flux 2 - UBL'!$A404:$R1279,16,FALSE)=0,"",VLOOKUP($A404,'FE - Flux 2 - UBL'!$A404:$R1279,16,FALSE))</f>
        <v> Example: Color.</v>
      </c>
      <c r="O404" s="91" t="str">
        <f>IF(VLOOKUP($A404,'FE - Flux 2 - UBL'!$A404:$R1279,17,FALSE)=0,"",VLOOKUP($A404,'FE - Flux 2 - UBL'!$A404:$R1279,17,FALSE))</f>
        <v/>
      </c>
      <c r="P404" s="91" t="str">
        <f>IF(VLOOKUP($A404,'FE - Flux 2 - UBL'!$A404:$R1279,18,FALSE)=0,"",VLOOKUP($A404,'FE - Flux 2 - UBL'!$A404:$R1279,18,FALSE))</f>
        <v/>
      </c>
      <c r="Q404" s="91" t="str">
        <f>IF(VLOOKUP($A404,'FE - Flux 2 - UBL'!$A404:$S1279,19,FALSE)=0,"",VLOOKUP($A404,'FE - Flux 2 - UBL'!$A404:$S1279,19,FALSE))</f>
        <v> BR-54</v>
      </c>
      <c r="R404" s="91" t="s">
        <v>2172</v>
      </c>
      <c r="S404" s="95" t="str">
        <f>IF(VLOOKUP($A404,'FE - Flux 2 - CII'!$A404:$R844,17,FALSE)=0,"",VLOOKUP($A404,'FE - Flux 2 - CII'!$A404:$R844,18,FALSE))</f>
        <v/>
      </c>
    </row>
    <row r="405" spans="1:19" ht="30.75" customHeight="1">
      <c r="A405" s="206" t="s">
        <v>1770</v>
      </c>
      <c r="B405" s="238" t="str">
        <f>VLOOKUP(A405,'FE - Flux 2 - UBL'!A405:D1085,4,FALSE)</f>
        <v> 1..1</v>
      </c>
      <c r="C405" s="64"/>
      <c r="D405" s="37"/>
      <c r="E405" s="60"/>
      <c r="F405" s="111" t="s">
        <v>1771</v>
      </c>
      <c r="G405" s="291" t="s">
        <v>2168</v>
      </c>
      <c r="H405" s="292"/>
      <c r="I405" s="93" t="str">
        <f>IF(VLOOKUP($A405,'FE - Flux 2 - UBL'!$A405:$R1280,11,FALSE)=0,"",VLOOKUP($A405,'FE - Flux 2 - UBL'!$A405:$R1280,11,FALSE))</f>
        <v> TEXT</v>
      </c>
      <c r="J405" s="93">
        <f>IF(VLOOKUP($A405,'FE - Flux 2 - UBL'!$A405:$R1280,12,FALSE)=0,"",VLOOKUP($A405,'FE - Flux 2 - UBL'!$A405:$R1280,12,FALSE))</f>
        <v>100</v>
      </c>
      <c r="K405" s="91" t="str">
        <f>IF(VLOOKUP($A405,'FE - Flux 2 - UBL'!$A405:$R1280,13,FALSE)=0,"",VLOOKUP($A405,'FE - Flux 2 - UBL'!$A405:$R1280,13,FALSE))</f>
        <v/>
      </c>
      <c r="L405" s="159" t="str">
        <f>IF(VLOOKUP($A405,'FE - Flux 2 - UBL'!$A405:$R1280,14,FALSE)=0,"",VLOOKUP($A405,'FE - Flux 2 - UBL'!$A405:$R1280,14,FALSE))</f>
        <v/>
      </c>
      <c r="M405" s="95" t="str">
        <f>IF(VLOOKUP($A405,'FE - Flux 2 - UBL'!$A405:$R1280,15,FALSE)=0,"",VLOOKUP($A405,'FE - Flux 2 - UBL'!$A405:$R1280,15,FALSE))</f>
        <v> Value of the item's attribute or property.</v>
      </c>
      <c r="N405" s="95" t="str">
        <f>IF(VLOOKUP($A405,'FE - Flux 2 - UBL'!$A405:$R1280,16,FALSE)=0,"",VLOOKUP($A405,'FE - Flux 2 - UBL'!$A405:$R1280,16,FALSE))</f>
        <v> Example: Red.</v>
      </c>
      <c r="O405" s="91" t="str">
        <f>IF(VLOOKUP($A405,'FE - Flux 2 - UBL'!$A405:$R1280,17,FALSE)=0,"",VLOOKUP($A405,'FE - Flux 2 - UBL'!$A405:$R1280,17,FALSE))</f>
        <v/>
      </c>
      <c r="P405" s="91" t="str">
        <f>IF(VLOOKUP($A405,'FE - Flux 2 - UBL'!$A405:$R1280,18,FALSE)=0,"",VLOOKUP($A405,'FE - Flux 2 - UBL'!$A405:$R1280,18,FALSE))</f>
        <v/>
      </c>
      <c r="Q405" s="91" t="str">
        <f>IF(VLOOKUP($A405,'FE - Flux 2 - UBL'!$A405:$S1280,19,FALSE)=0,"",VLOOKUP($A405,'FE - Flux 2 - UBL'!$A405:$S1280,19,FALSE))</f>
        <v> BR-54</v>
      </c>
      <c r="R405" s="91" t="s">
        <v>2172</v>
      </c>
      <c r="S405" s="95" t="str">
        <f>IF(VLOOKUP($A405,'FE - Flux 2 - CII'!$A405:$R845,17,FALSE)=0,"",VLOOKUP($A405,'FE - Flux 2 - CII'!$A405:$R845,18,FALSE))</f>
        <v/>
      </c>
    </row>
  </sheetData>
  <autoFilter ref="A4:S4" xr:uid="{00000000-0009-0000-0000-000006000000}">
    <filterColumn colId="2" showButton="0"/>
    <filterColumn colId="3" showButton="0"/>
    <filterColumn colId="4" showButton="0"/>
    <filterColumn colId="6" showButton="0"/>
  </autoFilter>
  <mergeCells count="507">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D24:F24"/>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6:H46"/>
    <mergeCell ref="E47:F47"/>
    <mergeCell ref="G47:H47"/>
    <mergeCell ref="G48:H48"/>
    <mergeCell ref="G42:H42"/>
    <mergeCell ref="G43:H43"/>
    <mergeCell ref="G44:H44"/>
    <mergeCell ref="G45:H45"/>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E71:F71"/>
    <mergeCell ref="G71:H71"/>
    <mergeCell ref="G72:H72"/>
    <mergeCell ref="E73:F73"/>
    <mergeCell ref="G73:H73"/>
    <mergeCell ref="G74:H74"/>
    <mergeCell ref="E75:F75"/>
    <mergeCell ref="G75:H75"/>
    <mergeCell ref="G76:H76"/>
    <mergeCell ref="E77:F77"/>
    <mergeCell ref="G77:H77"/>
    <mergeCell ref="D78:F78"/>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E92:F92"/>
    <mergeCell ref="G92:H92"/>
    <mergeCell ref="E93:F93"/>
    <mergeCell ref="G93:H93"/>
    <mergeCell ref="G94:H94"/>
    <mergeCell ref="D95:F95"/>
    <mergeCell ref="G95:H95"/>
    <mergeCell ref="D96:F96"/>
    <mergeCell ref="G96:H96"/>
    <mergeCell ref="D97:F97"/>
    <mergeCell ref="G97:H97"/>
    <mergeCell ref="D98:F98"/>
    <mergeCell ref="G98:H98"/>
    <mergeCell ref="E99:F99"/>
    <mergeCell ref="G99:H99"/>
    <mergeCell ref="G100:H100"/>
    <mergeCell ref="E101:F101"/>
    <mergeCell ref="G101:H101"/>
    <mergeCell ref="G102:H102"/>
    <mergeCell ref="E103:F103"/>
    <mergeCell ref="G103:H103"/>
    <mergeCell ref="D104:F104"/>
    <mergeCell ref="G104:H104"/>
    <mergeCell ref="E105:F105"/>
    <mergeCell ref="G105:H105"/>
    <mergeCell ref="G106:H106"/>
    <mergeCell ref="E107:F107"/>
    <mergeCell ref="G107:H107"/>
    <mergeCell ref="E108:F108"/>
    <mergeCell ref="G108:H108"/>
    <mergeCell ref="E109:F109"/>
    <mergeCell ref="G109:H109"/>
    <mergeCell ref="E110:F110"/>
    <mergeCell ref="G110:H110"/>
    <mergeCell ref="E111:F111"/>
    <mergeCell ref="G111:H111"/>
    <mergeCell ref="E112:F112"/>
    <mergeCell ref="G112:H112"/>
    <mergeCell ref="E113:F113"/>
    <mergeCell ref="G113:H113"/>
    <mergeCell ref="G114:H114"/>
    <mergeCell ref="E115:F115"/>
    <mergeCell ref="G115:H115"/>
    <mergeCell ref="E116:F116"/>
    <mergeCell ref="G116:H116"/>
    <mergeCell ref="E117:F117"/>
    <mergeCell ref="G117:H117"/>
    <mergeCell ref="G118:H118"/>
    <mergeCell ref="G119:H119"/>
    <mergeCell ref="G120:H120"/>
    <mergeCell ref="G121:H121"/>
    <mergeCell ref="E122:F122"/>
    <mergeCell ref="G122:H122"/>
    <mergeCell ref="G123:H123"/>
    <mergeCell ref="E124:F124"/>
    <mergeCell ref="G124:H124"/>
    <mergeCell ref="G125:H125"/>
    <mergeCell ref="E126:F126"/>
    <mergeCell ref="G126:H126"/>
    <mergeCell ref="G127:H127"/>
    <mergeCell ref="E128:F128"/>
    <mergeCell ref="G128:H128"/>
    <mergeCell ref="G129:H129"/>
    <mergeCell ref="E130:F130"/>
    <mergeCell ref="G130:H130"/>
    <mergeCell ref="E131:F131"/>
    <mergeCell ref="G131:H131"/>
    <mergeCell ref="E132:F132"/>
    <mergeCell ref="G132:H132"/>
    <mergeCell ref="E133:F133"/>
    <mergeCell ref="G133:H133"/>
    <mergeCell ref="E134:F134"/>
    <mergeCell ref="G134:H134"/>
    <mergeCell ref="G135:H135"/>
    <mergeCell ref="E136:F136"/>
    <mergeCell ref="G136:H136"/>
    <mergeCell ref="G137:H137"/>
    <mergeCell ref="E138:F138"/>
    <mergeCell ref="G138:H138"/>
    <mergeCell ref="E139:F139"/>
    <mergeCell ref="G139:H139"/>
    <mergeCell ref="E140:F140"/>
    <mergeCell ref="G140:H140"/>
    <mergeCell ref="G141:H141"/>
    <mergeCell ref="G142:H142"/>
    <mergeCell ref="G143:H143"/>
    <mergeCell ref="G144:H144"/>
    <mergeCell ref="G145:H145"/>
    <mergeCell ref="E146:F146"/>
    <mergeCell ref="G146:H146"/>
    <mergeCell ref="G147:H147"/>
    <mergeCell ref="E148:F148"/>
    <mergeCell ref="G148:H148"/>
    <mergeCell ref="G149:H149"/>
    <mergeCell ref="E150:F150"/>
    <mergeCell ref="G150:H150"/>
    <mergeCell ref="G151:H151"/>
    <mergeCell ref="E152:F152"/>
    <mergeCell ref="G152:H152"/>
    <mergeCell ref="G153:H153"/>
    <mergeCell ref="E154:F154"/>
    <mergeCell ref="G154:H154"/>
    <mergeCell ref="E155:F155"/>
    <mergeCell ref="G155:H155"/>
    <mergeCell ref="E156:F156"/>
    <mergeCell ref="G156:H156"/>
    <mergeCell ref="E157:F157"/>
    <mergeCell ref="G157:H157"/>
    <mergeCell ref="E158:F158"/>
    <mergeCell ref="G158:H158"/>
    <mergeCell ref="G159:H159"/>
    <mergeCell ref="E160:F160"/>
    <mergeCell ref="G160:H160"/>
    <mergeCell ref="G161:H161"/>
    <mergeCell ref="E162:F162"/>
    <mergeCell ref="G162:H162"/>
    <mergeCell ref="E163:F163"/>
    <mergeCell ref="G163:H163"/>
    <mergeCell ref="E164:F164"/>
    <mergeCell ref="G164:H164"/>
    <mergeCell ref="C165:F165"/>
    <mergeCell ref="G165:H165"/>
    <mergeCell ref="D166:F166"/>
    <mergeCell ref="G166:H166"/>
    <mergeCell ref="D167:F167"/>
    <mergeCell ref="G167:H167"/>
    <mergeCell ref="D168:F168"/>
    <mergeCell ref="G168:H168"/>
    <mergeCell ref="D169:F169"/>
    <mergeCell ref="G169:H169"/>
    <mergeCell ref="E170:F170"/>
    <mergeCell ref="G170:H170"/>
    <mergeCell ref="G171:H171"/>
    <mergeCell ref="E172:F172"/>
    <mergeCell ref="G172:H172"/>
    <mergeCell ref="G173:H173"/>
    <mergeCell ref="E174:F174"/>
    <mergeCell ref="G174:H174"/>
    <mergeCell ref="D175:F175"/>
    <mergeCell ref="G175:H175"/>
    <mergeCell ref="E176:F176"/>
    <mergeCell ref="G176:H176"/>
    <mergeCell ref="D177:F177"/>
    <mergeCell ref="G177:H177"/>
    <mergeCell ref="E178:F178"/>
    <mergeCell ref="G178:H178"/>
    <mergeCell ref="E179:F179"/>
    <mergeCell ref="G179:H179"/>
    <mergeCell ref="E180:F180"/>
    <mergeCell ref="G180:H180"/>
    <mergeCell ref="E181:F181"/>
    <mergeCell ref="G181:H181"/>
    <mergeCell ref="E182:F182"/>
    <mergeCell ref="G182:H182"/>
    <mergeCell ref="E183:F183"/>
    <mergeCell ref="G183:H183"/>
    <mergeCell ref="E184:F184"/>
    <mergeCell ref="G184:H184"/>
    <mergeCell ref="D185:F185"/>
    <mergeCell ref="G185:H185"/>
    <mergeCell ref="E186:F186"/>
    <mergeCell ref="G186:H186"/>
    <mergeCell ref="E187:F187"/>
    <mergeCell ref="G187:H187"/>
    <mergeCell ref="E188:F188"/>
    <mergeCell ref="G188:H188"/>
    <mergeCell ref="G189:H189"/>
    <mergeCell ref="G195:H195"/>
    <mergeCell ref="G196:H196"/>
    <mergeCell ref="G197:H197"/>
    <mergeCell ref="G198:H198"/>
    <mergeCell ref="G190:H190"/>
    <mergeCell ref="G191:H191"/>
    <mergeCell ref="G192:H192"/>
    <mergeCell ref="G193:H193"/>
    <mergeCell ref="G194:H194"/>
    <mergeCell ref="G204:H204"/>
    <mergeCell ref="G205:H205"/>
    <mergeCell ref="G206:H206"/>
    <mergeCell ref="G207:H207"/>
    <mergeCell ref="G208:H208"/>
    <mergeCell ref="G199:H199"/>
    <mergeCell ref="G200:H200"/>
    <mergeCell ref="G201:H201"/>
    <mergeCell ref="G202:H202"/>
    <mergeCell ref="G203:H203"/>
    <mergeCell ref="G214:H214"/>
    <mergeCell ref="G215:H215"/>
    <mergeCell ref="G216:H216"/>
    <mergeCell ref="G217:H217"/>
    <mergeCell ref="D218:F218"/>
    <mergeCell ref="G218:H218"/>
    <mergeCell ref="G209:H209"/>
    <mergeCell ref="G210:H210"/>
    <mergeCell ref="G211:H211"/>
    <mergeCell ref="G212:H212"/>
    <mergeCell ref="G213:H213"/>
    <mergeCell ref="D219:F219"/>
    <mergeCell ref="G219:H219"/>
    <mergeCell ref="D220:F220"/>
    <mergeCell ref="G220:H220"/>
    <mergeCell ref="D221:F221"/>
    <mergeCell ref="G221:H221"/>
    <mergeCell ref="E222:F222"/>
    <mergeCell ref="G222:H222"/>
    <mergeCell ref="D223:F223"/>
    <mergeCell ref="G223:H223"/>
    <mergeCell ref="E224:F224"/>
    <mergeCell ref="G224:H224"/>
    <mergeCell ref="D225:F225"/>
    <mergeCell ref="G225:H225"/>
    <mergeCell ref="E226:F226"/>
    <mergeCell ref="G226:H226"/>
    <mergeCell ref="D227:F227"/>
    <mergeCell ref="G227:H227"/>
    <mergeCell ref="E228:F228"/>
    <mergeCell ref="G228:H228"/>
    <mergeCell ref="D229:F229"/>
    <mergeCell ref="G229:H229"/>
    <mergeCell ref="E230:F230"/>
    <mergeCell ref="G230:H230"/>
    <mergeCell ref="E231:F231"/>
    <mergeCell ref="G231:H231"/>
    <mergeCell ref="E232:F232"/>
    <mergeCell ref="G232:H232"/>
    <mergeCell ref="E233:F233"/>
    <mergeCell ref="G233:H233"/>
    <mergeCell ref="E234:F234"/>
    <mergeCell ref="G234:H234"/>
    <mergeCell ref="E235:F235"/>
    <mergeCell ref="G235:H235"/>
    <mergeCell ref="E236:F236"/>
    <mergeCell ref="G236:H236"/>
    <mergeCell ref="D237:F237"/>
    <mergeCell ref="G237:H237"/>
    <mergeCell ref="E238:F238"/>
    <mergeCell ref="G238:H238"/>
    <mergeCell ref="E239:F239"/>
    <mergeCell ref="G239:H239"/>
    <mergeCell ref="E240:F240"/>
    <mergeCell ref="G240:H240"/>
    <mergeCell ref="G241:H241"/>
    <mergeCell ref="G242:H242"/>
    <mergeCell ref="G243:H243"/>
    <mergeCell ref="E244:F244"/>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E323:F323"/>
    <mergeCell ref="G323:H323"/>
    <mergeCell ref="E324:F324"/>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D338:F338"/>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82:H382"/>
    <mergeCell ref="G383:H383"/>
    <mergeCell ref="G384:H384"/>
    <mergeCell ref="G385:H385"/>
    <mergeCell ref="G386:H386"/>
    <mergeCell ref="G369:H369"/>
    <mergeCell ref="G370:H370"/>
    <mergeCell ref="G371:H371"/>
    <mergeCell ref="G372:H372"/>
    <mergeCell ref="G373:H373"/>
    <mergeCell ref="G374:H374"/>
    <mergeCell ref="G375:H375"/>
    <mergeCell ref="G376:H376"/>
    <mergeCell ref="G377:H377"/>
    <mergeCell ref="D16:F16"/>
    <mergeCell ref="G405:H405"/>
    <mergeCell ref="G396:H396"/>
    <mergeCell ref="G397:H397"/>
    <mergeCell ref="G398:H398"/>
    <mergeCell ref="G399:H399"/>
    <mergeCell ref="G400:H400"/>
    <mergeCell ref="G401:H401"/>
    <mergeCell ref="G402:H402"/>
    <mergeCell ref="G403:H403"/>
    <mergeCell ref="G404:H404"/>
    <mergeCell ref="G387:H387"/>
    <mergeCell ref="G388:H388"/>
    <mergeCell ref="G389:H389"/>
    <mergeCell ref="G390:H390"/>
    <mergeCell ref="G391:H391"/>
    <mergeCell ref="G392:H392"/>
    <mergeCell ref="G393:H393"/>
    <mergeCell ref="G394:H394"/>
    <mergeCell ref="G395:H395"/>
    <mergeCell ref="G378:H378"/>
    <mergeCell ref="G379:H379"/>
    <mergeCell ref="G380:H380"/>
    <mergeCell ref="G381:H381"/>
  </mergeCells>
  <pageMargins left="0.7" right="0.7" top="0.75" bottom="0.75" header="0.3" footer="0.3"/>
  <pageSetup paperSize="9" firstPageNumber="214748364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94"/>
  <sheetViews>
    <sheetView topLeftCell="A23" zoomScale="10" zoomScaleNormal="10" workbookViewId="0">
      <selection activeCell="B81" sqref="B81"/>
    </sheetView>
  </sheetViews>
  <sheetFormatPr baseColWidth="10" defaultColWidth="9.1796875" defaultRowHeight="14.5"/>
  <cols>
    <col min="1" max="1" width="21.1796875" style="8" customWidth="1"/>
    <col min="2" max="2" width="12.453125" style="10" customWidth="1"/>
    <col min="3" max="3" width="20.453125" customWidth="1"/>
    <col min="4" max="4" width="9.453125" style="9" customWidth="1"/>
    <col min="5" max="5" width="21" style="9" customWidth="1"/>
    <col min="6" max="6" width="41.54296875" style="9" customWidth="1"/>
    <col min="7" max="7" width="14.81640625" style="9" customWidth="1"/>
    <col min="8" max="8" width="81.453125" style="10" customWidth="1"/>
    <col min="9" max="9" width="30.1796875" style="11" customWidth="1"/>
    <col min="10" max="10" width="10.453125" style="11" customWidth="1"/>
    <col min="11" max="11" width="23.453125" style="8" customWidth="1"/>
    <col min="12" max="12" width="51" style="12" customWidth="1"/>
    <col min="13" max="14" width="60.453125" style="12" customWidth="1"/>
    <col min="15" max="15" width="18.453125" style="66" customWidth="1"/>
    <col min="16" max="16" width="16" style="66" customWidth="1"/>
    <col min="17" max="18" width="16" style="13" customWidth="1"/>
    <col min="19" max="19" width="45.453125" style="12" customWidth="1"/>
  </cols>
  <sheetData>
    <row r="1" spans="1:19" s="14" customFormat="1">
      <c r="A1" s="16"/>
      <c r="B1" s="16"/>
      <c r="C1" s="16"/>
      <c r="D1" s="15"/>
      <c r="E1" s="15"/>
      <c r="F1" s="16"/>
      <c r="G1" s="16"/>
      <c r="H1" s="16"/>
      <c r="I1" s="17"/>
      <c r="J1" s="17"/>
      <c r="K1" s="18"/>
      <c r="L1" s="19"/>
      <c r="M1" s="19"/>
      <c r="N1" s="19"/>
      <c r="O1" s="68"/>
      <c r="P1" s="68"/>
      <c r="Q1" s="18"/>
      <c r="R1" s="18"/>
      <c r="S1" s="19"/>
    </row>
    <row r="2" spans="1:19" s="14" customFormat="1">
      <c r="A2" s="20"/>
      <c r="B2" s="16"/>
      <c r="D2" s="15"/>
      <c r="E2" s="15"/>
      <c r="H2" s="16"/>
      <c r="I2" s="17"/>
      <c r="J2" s="21"/>
      <c r="K2" s="21"/>
      <c r="L2" s="19"/>
      <c r="M2" s="19"/>
      <c r="N2" s="19"/>
      <c r="O2" s="68"/>
      <c r="P2" s="68"/>
      <c r="Q2" s="18"/>
      <c r="R2" s="18"/>
      <c r="S2" s="19"/>
    </row>
    <row r="3" spans="1:19" s="14" customFormat="1">
      <c r="A3" s="21"/>
      <c r="B3" s="16"/>
      <c r="D3" s="15"/>
      <c r="E3" s="15"/>
      <c r="F3" s="15"/>
      <c r="G3" s="15"/>
      <c r="H3" s="16"/>
      <c r="I3" s="17"/>
      <c r="J3" s="17"/>
      <c r="K3" s="21"/>
      <c r="L3" s="19"/>
      <c r="M3" s="19"/>
      <c r="N3" s="19"/>
      <c r="O3" s="68"/>
      <c r="P3" s="68"/>
      <c r="Q3" s="18"/>
      <c r="R3" s="18"/>
      <c r="S3" s="19"/>
    </row>
    <row r="4" spans="1:19" ht="42">
      <c r="A4" s="87" t="s">
        <v>73</v>
      </c>
      <c r="B4" s="87" t="s">
        <v>74</v>
      </c>
      <c r="C4" s="280" t="s">
        <v>77</v>
      </c>
      <c r="D4" s="280"/>
      <c r="E4" s="280"/>
      <c r="F4" s="280"/>
      <c r="G4" s="280" t="s">
        <v>2169</v>
      </c>
      <c r="H4" s="280"/>
      <c r="I4" s="87" t="s">
        <v>79</v>
      </c>
      <c r="J4" s="87" t="s">
        <v>80</v>
      </c>
      <c r="K4" s="87" t="s">
        <v>81</v>
      </c>
      <c r="L4" s="87" t="s">
        <v>82</v>
      </c>
      <c r="M4" s="87" t="s">
        <v>83</v>
      </c>
      <c r="N4" s="87" t="s">
        <v>84</v>
      </c>
      <c r="O4" s="87" t="s">
        <v>2197</v>
      </c>
      <c r="P4" s="87" t="s">
        <v>2198</v>
      </c>
      <c r="Q4" s="87" t="s">
        <v>87</v>
      </c>
      <c r="R4" s="87" t="s">
        <v>2170</v>
      </c>
      <c r="S4" s="87" t="s">
        <v>88</v>
      </c>
    </row>
    <row r="5" spans="1:19">
      <c r="A5" s="196"/>
      <c r="B5" s="196"/>
      <c r="C5" s="196" t="s">
        <v>90</v>
      </c>
      <c r="D5" s="196" t="s">
        <v>91</v>
      </c>
      <c r="E5" s="197" t="s">
        <v>92</v>
      </c>
      <c r="F5" s="196" t="s">
        <v>93</v>
      </c>
      <c r="G5" s="280" t="s">
        <v>95</v>
      </c>
      <c r="H5" s="280"/>
      <c r="I5" s="233"/>
      <c r="J5" s="233"/>
      <c r="K5" s="233"/>
      <c r="L5" s="235"/>
      <c r="M5" s="236"/>
      <c r="N5" s="236"/>
      <c r="O5" s="232"/>
      <c r="P5" s="232"/>
      <c r="Q5" s="232"/>
      <c r="R5" s="232"/>
      <c r="S5" s="236"/>
    </row>
    <row r="6" spans="1:19" ht="56">
      <c r="A6" s="89" t="s">
        <v>96</v>
      </c>
      <c r="B6" s="91" t="str">
        <f>IF(VLOOKUP($A6,'Factur-X FR CII D16B - Flux 2'!$A6:$S446,2,FALSE)=0,"",VLOOKUP($A6,'Factur-X FR CII D16B - Flux 2'!$A6:$S446,2,FALSE))</f>
        <v> 1..1</v>
      </c>
      <c r="C6" s="204" t="str">
        <f>IF(VLOOKUP($A6,'Factur-X FR CII D16B - Flux 2'!$A6:$S446,3,FALSE)=0,"",VLOOKUP($A6,'Factur-X FR CII D16B - Flux 2'!$A6:$S446,3,FALSE))</f>
        <v> Bill number</v>
      </c>
      <c r="D6" s="204"/>
      <c r="E6" s="204"/>
      <c r="F6" s="204"/>
      <c r="G6" s="291" t="str">
        <f>IF(VLOOKUP($A6,'Factur-X FR CII D16B - Flux 2'!$A6:$S446,7,FALSE)=0,"",VLOOKUP($A6,'Factur-X FR CII D16B - Flux 2'!$A6:$S446,7,FALSE))</f>
        <v> /rsm:CrossIndustryInvoice/rsm:ExchangedDocument/ram:ID</v>
      </c>
      <c r="H6" s="291"/>
      <c r="I6" s="93" t="str">
        <f>IF(VLOOKUP($A6,'Factur-X FR CII D16B - Flux 2'!$A6:$S446,9,FALSE)=0,"",VLOOKUP($A6,'Factur-X FR CII D16B - Flux 2'!$A6:$S446,9,FALSE))</f>
        <v> IDENTIFIER</v>
      </c>
      <c r="J6" s="93">
        <f>IF(VLOOKUP($A6,'Factur-X FR CII D16B - Flux 2'!$A6:$S446,10,FALSE)=0,"",VLOOKUP($A6,'Factur-X FR CII D16B - Flux 2'!$A6:$S446,10,FALSE))</f>
        <v>20</v>
      </c>
      <c r="K6" s="93" t="str">
        <f>IF(VLOOKUP($A6,'Factur-X FR CII D16B - Flux 2'!$A6:$S446,11,FALSE)=0,"",VLOOKUP($A6,'Factur-X FR CII D16B - Flux 2'!$A6:$S446,11,FALSE))</f>
        <v/>
      </c>
      <c r="L6" s="94" t="str">
        <f>IF(VLOOKUP($A6,'Factur-X FR CII D16B - Flux 2'!$A6:$S446,12,FALSE)=0,"",VLOOKUP($A6,'Factur-X FR CII D16B - Flux 2'!$A6:$S446,12,FALSE))</f>
        <v/>
      </c>
      <c r="M6" s="95" t="str">
        <f>IF(VLOOKUP($A6,'Factur-X FR CII D16B - Flux 2'!$A6:$S446,13,FALSE)=0,"",VLOOKUP($A6,'Factur-X FR CII D16B - Flux 2'!$A6:$S446,13,FALSE))</f>
        <v> Unique identification of the Invoice.</v>
      </c>
      <c r="N6" s="95" t="str">
        <f>IF(VLOOKUP($A6,'Factur-X FR CII D16B - Flux 2'!$A6:$S446,14,FALSE)=0,"",VLOOKUP($A6,'Factur-X FR CII D16B - Flux 2'!$A6:$S446,14,FALSE))</f>
        <v>Sequential number required in Article 226(2) of Directive 2006/112/EC [2], to uniquely identify the Invoice. It may be based on one or more series, which may include alphanumeric characters.</v>
      </c>
      <c r="O6" s="91" t="str">
        <f>IF(VLOOKUP($A6,'Factur-X FR CII D16B - Flux 2'!$A6:$S446,15,FALSE)=0,"",VLOOKUP($A6,'Factur-X FR CII D16B - Flux 2'!$A6:$S446,15,FALSE))</f>
        <v> G1.05 G1.06 G1.42 G6.08</v>
      </c>
      <c r="P6" s="91" t="str">
        <f>IF(VLOOKUP($A6,'Factur-X FR CII D16B - Flux 2'!$A6:$S446,16,FALSE)=0,"",VLOOKUP($A6,'Factur-X FR CII D16B - Flux 2'!$A6:$S446,16,FALSE))</f>
        <v/>
      </c>
      <c r="Q6" s="91" t="str">
        <f>IF(VLOOKUP($A6,'Factur-X FR CII D16B - Flux 2'!$A6:$S446,17,FALSE)=0,"",VLOOKUP($A6,'Factur-X FR CII D16B - Flux 2'!$A6:$S446,17,FALSE))</f>
        <v> BR-2</v>
      </c>
      <c r="R6" s="91" t="str">
        <f>IF(VLOOKUP($A6,'Factur-X FR CII D16B - Flux 2'!$A6:$S446,18,FALSE)=0,"",VLOOKUP($A6,'Factur-X FR CII D16B - Flux 2'!$A6:$S446,18,FALSE))</f>
        <v> MINIMUM</v>
      </c>
      <c r="S6" s="95" t="str">
        <f>IF(VLOOKUP($A6,'Factur-X FR CII D16B - Flux 2'!$A6:$S446,19,FALSE)=0,"",VLOOKUP($A6,'Factur-X FR CII D16B - Flux 2'!$A6:$S446,19,FALSE))</f>
        <v/>
      </c>
    </row>
    <row r="7" spans="1:19" ht="56">
      <c r="A7" s="89" t="s">
        <v>107</v>
      </c>
      <c r="B7" s="91" t="str">
        <f>IF(VLOOKUP($A7,'Factur-X FR CII D16B - Flux 2'!$A7:$S447,2,FALSE)=0,"",VLOOKUP($A7,'Factur-X FR CII D16B - Flux 2'!$A7:$S447,2,FALSE))</f>
        <v> 1..1</v>
      </c>
      <c r="C7" s="204" t="str">
        <f>IF(VLOOKUP($A7,'Factur-X FR CII D16B - Flux 2'!$A7:$S447,3,FALSE)=0,"",VLOOKUP($A7,'Factur-X FR CII D16B - Flux 2'!$A7:$S447,3,FALSE))</f>
        <v> Date of issue of initial invoice / amending invoice</v>
      </c>
      <c r="D7" s="204"/>
      <c r="E7" s="204"/>
      <c r="F7" s="204"/>
      <c r="G7" s="291" t="str">
        <f>IF(VLOOKUP($A7,'Factur-X FR CII D16B - Flux 2'!$A7:$S447,7,FALSE)=0,"",VLOOKUP($A7,'Factur-X FR CII D16B - Flux 2'!$A7:$S447,7,FALSE))</f>
        <v> /rsm:CrossIndustryInvoice/rsm:ExchangedDocument/ram:IssueDateTime/udt:DateTimeString</v>
      </c>
      <c r="H7" s="291"/>
      <c r="I7" s="93" t="str">
        <f>IF(VLOOKUP($A7,'Factur-X FR CII D16B - Flux 2'!$A7:$S447,9,FALSE)=0,"",VLOOKUP($A7,'Factur-X FR CII D16B - Flux 2'!$A7:$S447,9,FALSE))</f>
        <v> DATE</v>
      </c>
      <c r="J7" s="93" t="str">
        <f>IF(VLOOKUP($A7,'Factur-X FR CII D16B - Flux 2'!$A7:$S447,10,FALSE)=0,"",VLOOKUP($A7,'Factur-X FR CII D16B - Flux 2'!$A7:$S447,10,FALSE))</f>
        <v> ISO</v>
      </c>
      <c r="K7" s="93" t="str">
        <f>IF(VLOOKUP($A7,'Factur-X FR CII D16B - Flux 2'!$A7:$S447,11,FALSE)=0,"",VLOOKUP($A7,'Factur-X FR CII D16B - Flux 2'!$A7:$S447,11,FALSE))</f>
        <v> YYYY-MM-DD (UBL format) YYYYMMDD (CII format)</v>
      </c>
      <c r="L7" s="94" t="str">
        <f>IF(VLOOKUP($A7,'Factur-X FR CII D16B - Flux 2'!$A7:$S447,12,FALSE)=0,"",VLOOKUP($A7,'Factur-X FR CII D16B - Flux 2'!$A7:$S447,12,FALSE))</f>
        <v/>
      </c>
      <c r="M7" s="95" t="str">
        <f>IF(VLOOKUP($A7,'Factur-X FR CII D16B - Flux 2'!$A7:$S447,13,FALSE)=0,"",VLOOKUP($A7,'Factur-X FR CII D16B - Flux 2'!$A7:$S447,13,FALSE))</f>
        <v> Date on which the Invoice was issued.</v>
      </c>
      <c r="N7" s="95" t="str">
        <f>IF(VLOOKUP($A7,'Factur-X FR CII D16B - Flux 2'!$A7:$S447,14,FALSE)=0,"",VLOOKUP($A7,'Factur-X FR CII D16B - Flux 2'!$A7:$S447,14,FALSE))</f>
        <v/>
      </c>
      <c r="O7" s="91" t="str">
        <f>IF(VLOOKUP($A7,'Factur-X FR CII D16B - Flux 2'!$A7:$S447,15,FALSE)=0,"",VLOOKUP($A7,'Factur-X FR CII D16B - Flux 2'!$A7:$S447,15,FALSE))</f>
        <v> G1.07 G1.09 G1.36 G6.08</v>
      </c>
      <c r="P7" s="91" t="str">
        <f>IF(VLOOKUP($A7,'Factur-X FR CII D16B - Flux 2'!$A7:$S447,16,FALSE)=0,"",VLOOKUP($A7,'Factur-X FR CII D16B - Flux 2'!$A7:$S447,16,FALSE))</f>
        <v/>
      </c>
      <c r="Q7" s="91" t="str">
        <f>IF(VLOOKUP($A7,'Factur-X FR CII D16B - Flux 2'!$A7:$S447,17,FALSE)=0,"",VLOOKUP($A7,'Factur-X FR CII D16B - Flux 2'!$A7:$S447,17,FALSE))</f>
        <v> BR-3</v>
      </c>
      <c r="R7" s="91" t="str">
        <f>IF(VLOOKUP($A7,'Factur-X FR CII D16B - Flux 2'!$A7:$S447,18,FALSE)=0,"",VLOOKUP($A7,'Factur-X FR CII D16B - Flux 2'!$A7:$S447,18,FALSE))</f>
        <v> MINIMUM</v>
      </c>
      <c r="S7" s="95" t="str">
        <f>IF(VLOOKUP($A7,'Factur-X FR CII D16B - Flux 2'!$A7:$S447,19,FALSE)=0,"",VLOOKUP($A7,'Factur-X FR CII D16B - Flux 2'!$A7:$S447,19,FALSE))</f>
        <v/>
      </c>
    </row>
    <row r="8" spans="1:19" ht="70">
      <c r="A8" s="89" t="s">
        <v>117</v>
      </c>
      <c r="B8" s="91" t="str">
        <f>IF(VLOOKUP($A8,'Factur-X FR CII D16B - Flux 2'!$A8:$S448,2,FALSE)=0,"",VLOOKUP($A8,'Factur-X FR CII D16B - Flux 2'!$A8:$S448,2,FALSE))</f>
        <v> 1..1</v>
      </c>
      <c r="C8" s="204" t="str">
        <f>IF(VLOOKUP($A8,'Factur-X FR CII D16B - Flux 2'!$A8:$S448,3,FALSE)=0,"",VLOOKUP($A8,'Factur-X FR CII D16B - Flux 2'!$A8:$S448,3,FALSE))</f>
        <v> Invoice type code</v>
      </c>
      <c r="D8" s="204"/>
      <c r="E8" s="204"/>
      <c r="F8" s="204"/>
      <c r="G8" s="291" t="str">
        <f>IF(VLOOKUP($A8,'Factur-X FR CII D16B - Flux 2'!$A8:$S448,7,FALSE)=0,"",VLOOKUP($A8,'Factur-X FR CII D16B - Flux 2'!$A8:$S448,7,FALSE))</f>
        <v> /rsm:CrossIndustryInvoice/rsm:ExchangedDocument/ram:TypeCode</v>
      </c>
      <c r="H8" s="291"/>
      <c r="I8" s="93" t="str">
        <f>IF(VLOOKUP($A8,'Factur-X FR CII D16B - Flux 2'!$A8:$S448,9,FALSE)=0,"",VLOOKUP($A8,'Factur-X FR CII D16B - Flux 2'!$A8:$S448,9,FALSE))</f>
        <v> CODED</v>
      </c>
      <c r="J8" s="93">
        <f>IF(VLOOKUP($A8,'Factur-X FR CII D16B - Flux 2'!$A8:$S448,10,FALSE)=0,"",VLOOKUP($A8,'Factur-X FR CII D16B - Flux 2'!$A8:$S448,10,FALSE))</f>
        <v>3</v>
      </c>
      <c r="K8" s="93" t="str">
        <f>IF(VLOOKUP($A8,'Factur-X FR CII D16B - Flux 2'!$A8:$S448,11,FALSE)=0,"",VLOOKUP($A8,'Factur-X FR CII D16B - Flux 2'!$A8:$S448,11,FALSE))</f>
        <v> UNTDID 1001</v>
      </c>
      <c r="L8" s="94" t="str">
        <f>IF(VLOOKUP($A8,'Factur-X FR CII D16B - Flux 2'!$A8:$S448,12,FALSE)=0,"",VLOOKUP($A8,'Factur-X FR CII D16B - Flux 2'!$A8:$S448,12,FALSE))</f>
        <v/>
      </c>
      <c r="M8" s="95" t="str">
        <f>IF(VLOOKUP($A8,'Factur-X FR CII D16B - Flux 2'!$A8:$S448,13,FALSE)=0,"",VLOOKUP($A8,'Factur-X FR CII D16B - Flux 2'!$A8:$S448,13,FALSE))</f>
        <v> Code specifying the functional type of the Invoice.</v>
      </c>
      <c r="N8" s="95" t="str">
        <f>IF(VLOOKUP($A8,'Factur-X FR CII D16B - Flux 2'!$A8:$S448,14,FALSE)=0,"",VLOOKUP($A8,'Factur-X FR CII D16B - Flux 2'!$A8:$S448,14,FALSE))</f>
        <v>Commercial invoices and credit notes are defined according to entries from the UNTDID 1001 list [6]. Other entries in the UNTDID 1001 [6] list for specific invoices or credit notes may be used, if applicable.</v>
      </c>
      <c r="O8" s="91" t="str">
        <f>IF(VLOOKUP($A8,'Factur-X FR CII D16B - Flux 2'!$A8:$S448,15,FALSE)=0,"",VLOOKUP($A8,'Factur-X FR CII D16B - Flux 2'!$A8:$S448,15,FALSE))</f>
        <v> G1.01 G6.08</v>
      </c>
      <c r="P8" s="91" t="str">
        <f>IF(VLOOKUP($A8,'Factur-X FR CII D16B - Flux 2'!$A8:$S448,16,FALSE)=0,"",VLOOKUP($A8,'Factur-X FR CII D16B - Flux 2'!$A8:$S448,16,FALSE))</f>
        <v/>
      </c>
      <c r="Q8" s="91" t="str">
        <f>IF(VLOOKUP($A8,'Factur-X FR CII D16B - Flux 2'!$A8:$S448,17,FALSE)=0,"",VLOOKUP($A8,'Factur-X FR CII D16B - Flux 2'!$A8:$S448,17,FALSE))</f>
        <v> BR-4</v>
      </c>
      <c r="R8" s="91" t="str">
        <f>IF(VLOOKUP($A8,'Factur-X FR CII D16B - Flux 2'!$A8:$S448,18,FALSE)=0,"",VLOOKUP($A8,'Factur-X FR CII D16B - Flux 2'!$A8:$S448,18,FALSE))</f>
        <v> MINIMUM</v>
      </c>
      <c r="S8" s="95" t="str">
        <f>IF(VLOOKUP($A8,'Factur-X FR CII D16B - Flux 2'!$A8:$S448,19,FALSE)=0,"",VLOOKUP($A8,'Factur-X FR CII D16B - Flux 2'!$A8:$S448,19,FALSE))</f>
        <v/>
      </c>
    </row>
    <row r="9" spans="1:19" ht="112">
      <c r="A9" s="89" t="s">
        <v>126</v>
      </c>
      <c r="B9" s="91" t="str">
        <f>IF(VLOOKUP($A9,'Factur-X FR CII D16B - Flux 2'!$A9:$S449,2,FALSE)=0,"",VLOOKUP($A9,'Factur-X FR CII D16B - Flux 2'!$A9:$S449,2,FALSE))</f>
        <v> 1..1</v>
      </c>
      <c r="C9" s="204" t="str">
        <f>IF(VLOOKUP($A9,'Factur-X FR CII D16B - Flux 2'!$A9:$S449,3,FALSE)=0,"",VLOOKUP($A9,'Factur-X FR CII D16B - Flux 2'!$A9:$S449,3,FALSE))</f>
        <v> Invoice currency code</v>
      </c>
      <c r="D9" s="204"/>
      <c r="E9" s="204"/>
      <c r="F9" s="204"/>
      <c r="G9" s="291" t="str">
        <f>IF(VLOOKUP($A9,'Factur-X FR CII D16B - Flux 2'!$A9:$S449,7,FALSE)=0,"",VLOOKUP($A9,'Factur-X FR CII D16B - Flux 2'!$A9:$S449,7,FALSE))</f>
        <v> /rsm:CrossIndustryInvoice/rsm:SupplyChainTradeTransaction/ram:ApplicableHeaderTradeSettlement/ram:InvoiceCurrencyCode</v>
      </c>
      <c r="H9" s="291"/>
      <c r="I9" s="93" t="str">
        <f>IF(VLOOKUP($A9,'Factur-X FR CII D16B - Flux 2'!$A9:$S449,9,FALSE)=0,"",VLOOKUP($A9,'Factur-X FR CII D16B - Flux 2'!$A9:$S449,9,FALSE))</f>
        <v> CODED</v>
      </c>
      <c r="J9" s="93">
        <f>IF(VLOOKUP($A9,'Factur-X FR CII D16B - Flux 2'!$A9:$S449,10,FALSE)=0,"",VLOOKUP($A9,'Factur-X FR CII D16B - Flux 2'!$A9:$S449,10,FALSE))</f>
        <v>3</v>
      </c>
      <c r="K9" s="93" t="str">
        <f>IF(VLOOKUP($A9,'Factur-X FR CII D16B - Flux 2'!$A9:$S449,11,FALSE)=0,"",VLOOKUP($A9,'Factur-X FR CII D16B - Flux 2'!$A9:$S449,11,FALSE))</f>
        <v> ISO 4217</v>
      </c>
      <c r="L9" s="94" t="str">
        <f>IF(VLOOKUP($A9,'Factur-X FR CII D16B - Flux 2'!$A9:$S449,12,FALSE)=0,"",VLOOKUP($A9,'Factur-X FR CII D16B - Flux 2'!$A9:$S449,12,FALSE))</f>
        <v/>
      </c>
      <c r="M9" s="95" t="str">
        <f>IF(VLOOKUP($A9,'Factur-X FR CII D16B - Flux 2'!$A9:$S449,13,FALSE)=0,"",VLOOKUP($A9,'Factur-X FR CII D16B - Flux 2'!$A9:$S449,13,FALSE))</f>
        <v> Currency in which all Invoice amounts are expressed, except for the total VAT amount in the accounting currency.</v>
      </c>
      <c r="N9" s="95" t="str">
        <f>IF(VLOOKUP($A9,'Factur-X FR CII D16B - Flux 2'!$A9:$S449,14,FALSE)=0,"",VLOOKUP($A9,'Factur-X FR CII D16B - Flux 2'!$A9:$S449,14,FALSE))</f>
        <v>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v>
      </c>
      <c r="O9" s="91" t="str">
        <f>IF(VLOOKUP($A9,'Factur-X FR CII D16B - Flux 2'!$A9:$S449,15,FALSE)=0,"",VLOOKUP($A9,'Factur-X FR CII D16B - Flux 2'!$A9:$S449,15,FALSE))</f>
        <v> G1.10 G6.08</v>
      </c>
      <c r="P9" s="91" t="str">
        <f>IF(VLOOKUP($A9,'Factur-X FR CII D16B - Flux 2'!$A9:$S449,16,FALSE)=0,"",VLOOKUP($A9,'Factur-X FR CII D16B - Flux 2'!$A9:$S449,16,FALSE))</f>
        <v/>
      </c>
      <c r="Q9" s="91" t="str">
        <f>IF(VLOOKUP($A9,'Factur-X FR CII D16B - Flux 2'!$A9:$S449,17,FALSE)=0,"",VLOOKUP($A9,'Factur-X FR CII D16B - Flux 2'!$A9:$S449,17,FALSE))</f>
        <v> BR-5</v>
      </c>
      <c r="R9" s="91" t="str">
        <f>IF(VLOOKUP($A9,'Factur-X FR CII D16B - Flux 2'!$A9:$S449,18,FALSE)=0,"",VLOOKUP($A9,'Factur-X FR CII D16B - Flux 2'!$A9:$S449,18,FALSE))</f>
        <v> MINIMUM</v>
      </c>
      <c r="S9" s="95" t="str">
        <f>IF(VLOOKUP($A9,'Factur-X FR CII D16B - Flux 2'!$A9:$S449,19,FALSE)=0,"",VLOOKUP($A9,'Factur-X FR CII D16B - Flux 2'!$A9:$S449,19,FALSE))</f>
        <v/>
      </c>
    </row>
    <row r="10" spans="1:19" ht="140">
      <c r="A10" s="89" t="s">
        <v>149</v>
      </c>
      <c r="B10" s="91" t="str">
        <f>IF(VLOOKUP($A10,'Factur-X FR CII D16B - Flux 2'!$A11:$S451,2,FALSE)=0,"",VLOOKUP($A10,'Factur-X FR CII D16B - Flux 2'!$A11:$S451,2,FALSE))</f>
        <v> 0..1</v>
      </c>
      <c r="C10" s="204" t="s">
        <v>150</v>
      </c>
      <c r="D10" s="204"/>
      <c r="E10" s="204"/>
      <c r="F10" s="204"/>
      <c r="G10" s="291" t="str">
        <f>IF(VLOOKUP($A10,'Factur-X FR CII D16B - Flux 2'!$A11:$S451,7,FALSE)=0,"",VLOOKUP($A10,'Factur-X FR CII D16B - Flux 2'!$A11:$S451,7,FALSE))</f>
        <v> /rsm:CrossIndustryInvoice/rsm:SupplyChainTradeTransaction/ram:ApplicableHeaderTradeSettlement/ram:ApplicableTradeTax/ram:DueDateTypeCode</v>
      </c>
      <c r="H10" s="291"/>
      <c r="I10" s="93" t="str">
        <f>IF(VLOOKUP($A10,'Factur-X FR CII D16B - Flux 2'!$A11:$S451,9,FALSE)=0,"",VLOOKUP($A10,'Factur-X FR CII D16B - Flux 2'!$A11:$S451,9,FALSE))</f>
        <v> CODED</v>
      </c>
      <c r="J10" s="93">
        <f>IF(VLOOKUP($A10,'Factur-X FR CII D16B - Flux 2'!$A11:$S451,10,FALSE)=0,"",VLOOKUP($A10,'Factur-X FR CII D16B - Flux 2'!$A11:$S451,10,FALSE))</f>
        <v>2</v>
      </c>
      <c r="K10" s="93" t="str">
        <f>IF(VLOOKUP($A10,'Factur-X FR CII D16B - Flux 2'!$A11:$S451,11,FALSE)=0,"",VLOOKUP($A10,'Factur-X FR CII D16B - Flux 2'!$A11:$S451,11,FALSE))</f>
        <v xml:space="preserve"> UBL: UNTDID 2005 CII: UNTDID 2475</v>
      </c>
      <c r="L10" s="94" t="str">
        <f>IF(VLOOKUP($A10,'Factur-X FR CII D16B - Flux 2'!$A11:$S451,12,FALSE)=0,"",VLOOKUP($A10,'Factur-X FR CII D16B - Flux 2'!$A11:$S451,12,FALSE))</f>
        <v> Field to specify the option for paying tax based on debits</v>
      </c>
      <c r="M10" s="95" t="str">
        <f>IF(VLOOKUP($A10,'Factur-X FR CII D16B - Flux 2'!$A11:$S451,13,FALSE)=0,"",VLOOKUP($A10,'Factur-X FR CII D16B - Flux 2'!$A11:$S451,13,FALSE))</f>
        <v> Code specifying the date on which VAT becomes chargeable for the Seller and the Buyer</v>
      </c>
      <c r="N10" s="95" t="str">
        <f>IF(VLOOKUP($A10,'Factur-X FR CII D16B - Flux 2'!$A11:$S451,14,FALSE)=0,"",VLOOKUP($A10,'Factur-X FR CII D16B - Flux 2'!$A11:$S451,14,FALSE))</f>
        <v>The code must be chosen from the following values taken from UNTDID 2005 or 2475 [6]: - Invoice date - Delivery date - Payment date The value added tax due date in code is used when the value added tax due date is not known at the time the invoice is sent. The use of the BT-8 is therefore exclusive to that of the BT-7 and vice versa.</v>
      </c>
      <c r="O10" s="91" t="str">
        <f>IF(VLOOKUP($A10,'Factur-X FR CII D16B - Flux 2'!$A11:$S451,15,FALSE)=0,"",VLOOKUP($A10,'Factur-X FR CII D16B - Flux 2'!$A11:$S451,15,FALSE))</f>
        <v> G1.43 G6.11</v>
      </c>
      <c r="P10" s="91" t="str">
        <f>IF(VLOOKUP($A10,'Factur-X FR CII D16B - Flux 2'!$A11:$S451,16,FALSE)=0,"",VLOOKUP($A10,'Factur-X FR CII D16B - Flux 2'!$A11:$S451,16,FALSE))</f>
        <v> S1.13 (only for CII and Factur-X)</v>
      </c>
      <c r="Q10" s="91" t="str">
        <f>IF(VLOOKUP($A10,'Factur-X FR CII D16B - Flux 2'!$A11:$S451,17,FALSE)=0,"",VLOOKUP($A10,'Factur-X FR CII D16B - Flux 2'!$A11:$S451,17,FALSE))</f>
        <v> BR-CO-3</v>
      </c>
      <c r="R10" s="91" t="str">
        <f>IF(VLOOKUP($A10,'Factur-X FR CII D16B - Flux 2'!$A11:$S451,18,FALSE)=0,"",VLOOKUP($A10,'Factur-X FR CII D16B - Flux 2'!$A11:$S451,18,FALSE))</f>
        <v> BASIC WL</v>
      </c>
      <c r="S10" s="95" t="str">
        <f>IF(VLOOKUP($A10,'Factur-X FR CII D16B - Flux 2'!$A11:$S451,19,FALSE)=0,"",VLOOKUP($A10,'Factur-X FR CII D16B - Flux 2'!$A11:$S451,19,FALSE))</f>
        <v/>
      </c>
    </row>
    <row r="11" spans="1:19" ht="70">
      <c r="A11" s="89" t="s">
        <v>158</v>
      </c>
      <c r="B11" s="91" t="str">
        <f>IF(VLOOKUP($A11,'Factur-X FR CII D16B - Flux 2'!$A12:$S452,2,FALSE)=0,"",VLOOKUP($A11,'Factur-X FR CII D16B - Flux 2'!$A12:$S452,2,FALSE))</f>
        <v> 0..1</v>
      </c>
      <c r="C11" s="204" t="s">
        <v>159</v>
      </c>
      <c r="D11" s="204"/>
      <c r="E11" s="204"/>
      <c r="F11" s="204"/>
      <c r="G11" s="291" t="str">
        <f>IF(VLOOKUP($A11,'Factur-X FR CII D16B - Flux 2'!$A12:$S452,7,FALSE)=0,"",VLOOKUP($A11,'Factur-X FR CII D16B - Flux 2'!$A12:$S452,7,FALSE))</f>
        <v> /rsm:CrossIndustryInvoice/rsm:SupplyChainTradeTransaction/ram:ApplicableHeaderTradeSettlement/ram:SpecifiedTradePaymentTerms/ram:DueDateDateTime/udt:DateTimeString</v>
      </c>
      <c r="H11" s="291"/>
      <c r="I11" s="93" t="str">
        <f>IF(VLOOKUP($A11,'Factur-X FR CII D16B - Flux 2'!$A12:$S452,9,FALSE)=0,"",VLOOKUP($A11,'Factur-X FR CII D16B - Flux 2'!$A12:$S452,9,FALSE))</f>
        <v> DATE</v>
      </c>
      <c r="J11" s="93" t="str">
        <f>IF(VLOOKUP($A11,'Factur-X FR CII D16B - Flux 2'!$A12:$S452,10,FALSE)=0,"",VLOOKUP($A11,'Factur-X FR CII D16B - Flux 2'!$A12:$S452,10,FALSE))</f>
        <v> ISO</v>
      </c>
      <c r="K11" s="93" t="str">
        <f>IF(VLOOKUP($A11,'Factur-X FR CII D16B - Flux 2'!$A12:$S452,11,FALSE)=0,"",VLOOKUP($A11,'Factur-X FR CII D16B - Flux 2'!$A12:$S452,11,FALSE))</f>
        <v> YYYY-MM-DD (UBL format) YYYYMMDD (CII format)</v>
      </c>
      <c r="L11" s="94" t="str">
        <f>IF(VLOOKUP($A11,'Factur-X FR CII D16B - Flux 2'!$A12:$S452,12,FALSE)=0,"",VLOOKUP($A11,'Factur-X FR CII D16B - Flux 2'!$A12:$S452,12,FALSE))</f>
        <v/>
      </c>
      <c r="M11" s="95" t="str">
        <f>IF(VLOOKUP($A11,'Factur-X FR CII D16B - Flux 2'!$A12:$S452,13,FALSE)=0,"",VLOOKUP($A11,'Factur-X FR CII D16B - Flux 2'!$A12:$S452,13,FALSE))</f>
        <v> Date payment is due.</v>
      </c>
      <c r="N11" s="95" t="str">
        <f>IF(VLOOKUP($A11,'Factur-X FR CII D16B - Flux 2'!$A12:$S452,14,FALSE)=0,"",VLOOKUP($A11,'Factur-X FR CII D16B - Flux 2'!$A12:$S452,14,FALSE))</f>
        <v>The due date is the date the net payment is due. For partial payments, this is the first net due date. Description for more complex payment terms is given in BT-20.</v>
      </c>
      <c r="O11" s="91" t="str">
        <f>IF(VLOOKUP($A11,'Factur-X FR CII D16B - Flux 2'!$A12:$S452,15,FALSE)=0,"",VLOOKUP($A11,'Factur-X FR CII D16B - Flux 2'!$A12:$S452,15,FALSE))</f>
        <v> G1.09 G1.36 P1.12 G1.18 G6.11</v>
      </c>
      <c r="P11" s="91" t="str">
        <f>IF(VLOOKUP($A11,'Factur-X FR CII D16B - Flux 2'!$A12:$S452,16,FALSE)=0,"",VLOOKUP($A11,'Factur-X FR CII D16B - Flux 2'!$A12:$S452,16,FALSE))</f>
        <v/>
      </c>
      <c r="Q11" s="91" t="str">
        <f>IF(VLOOKUP($A11,'Factur-X FR CII D16B - Flux 2'!$A12:$S452,17,FALSE)=0,"",VLOOKUP($A11,'Factur-X FR CII D16B - Flux 2'!$A12:$S452,17,FALSE))</f>
        <v> BR-CO-25</v>
      </c>
      <c r="R11" s="91" t="str">
        <f>IF(VLOOKUP($A11,'Factur-X FR CII D16B - Flux 2'!$A12:$S452,18,FALSE)=0,"",VLOOKUP($A11,'Factur-X FR CII D16B - Flux 2'!$A12:$S452,18,FALSE))</f>
        <v> BASIC WL</v>
      </c>
      <c r="S11" s="95" t="str">
        <f>IF(VLOOKUP($A11,'Factur-X FR CII D16B - Flux 2'!$A12:$S452,19,FALSE)=0,"",VLOOKUP($A11,'Factur-X FR CII D16B - Flux 2'!$A12:$S452,19,FALSE))</f>
        <v/>
      </c>
    </row>
    <row r="12" spans="1:19" ht="42">
      <c r="A12" s="89" t="s">
        <v>227</v>
      </c>
      <c r="B12" s="91" t="str">
        <f>IF(VLOOKUP($A12,'Factur-X FR CII D16B - Flux 2'!$A13:$S453,2,FALSE)=0,"",VLOOKUP($A12,'Factur-X FR CII D16B - Flux 2'!$A13:$S453,2,FALSE))</f>
        <v> 0..n</v>
      </c>
      <c r="C12" s="23" t="str">
        <f>IF(VLOOKUP($A12,'Factur-X FR CII D16B - Flux 2'!$A13:$S453,3,FALSE)=0,"",VLOOKUP($A12,'Factur-X FR CII D16B - Flux 2'!$A13:$S453,3,FALSE))</f>
        <v> INVOICE NOTE</v>
      </c>
      <c r="D12" s="204"/>
      <c r="E12" s="204"/>
      <c r="F12" s="204"/>
      <c r="G12" s="291" t="str">
        <f>IF(VLOOKUP($A12,'Factur-X FR CII D16B - Flux 2'!$A13:$S453,7,FALSE)=0,"",VLOOKUP($A12,'Factur-X FR CII D16B - Flux 2'!$A13:$S453,7,FALSE))</f>
        <v> /rsm:CrossIndustryInvoice/rsm:ExchangedDocument/ram:IncludedNote</v>
      </c>
      <c r="H12" s="291"/>
      <c r="I12" s="93" t="str">
        <f>IF(VLOOKUP($A12,'Factur-X FR CII D16B - Flux 2'!$A13:$S453,9,FALSE)=0,"",VLOOKUP($A12,'Factur-X FR CII D16B - Flux 2'!$A13:$S453,9,FALSE))</f>
        <v/>
      </c>
      <c r="J12" s="93" t="str">
        <f>IF(VLOOKUP($A12,'Factur-X FR CII D16B - Flux 2'!$A13:$S453,10,FALSE)=0,"",VLOOKUP($A12,'Factur-X FR CII D16B - Flux 2'!$A13:$S453,10,FALSE))</f>
        <v/>
      </c>
      <c r="K12" s="93" t="str">
        <f>IF(VLOOKUP($A12,'Factur-X FR CII D16B - Flux 2'!$A13:$S453,11,FALSE)=0,"",VLOOKUP($A12,'Factur-X FR CII D16B - Flux 2'!$A13:$S453,11,FALSE))</f>
        <v/>
      </c>
      <c r="L12" s="94" t="str">
        <f>IF(VLOOKUP($A12,'Factur-X FR CII D16B - Flux 2'!$A13:$S453,12,FALSE)=0,"",VLOOKUP($A12,'Factur-X FR CII D16B - Flux 2'!$A13:$S453,12,FALSE))</f>
        <v/>
      </c>
      <c r="M12" s="95" t="str">
        <f>IF(VLOOKUP($A12,'Factur-X FR CII D16B - Flux 2'!$A13:$S453,13,FALSE)=0,"",VLOOKUP($A12,'Factur-X FR CII D16B - Flux 2'!$A13:$S453,13,FALSE))</f>
        <v> A group of business terms providing relevant text notes in the invoice, associated with an indicator specifying the subject of the note.</v>
      </c>
      <c r="N12" s="95" t="str">
        <f>IF(VLOOKUP($A12,'Factur-X FR CII D16B - Flux 2'!$A13:$S453,14,FALSE)=0,"",VLOOKUP($A12,'Factur-X FR CII D16B - Flux 2'!$A13:$S453,14,FALSE))</f>
        <v/>
      </c>
      <c r="O12" s="91" t="str">
        <f>IF(VLOOKUP($A12,'Factur-X FR CII D16B - Flux 2'!$A13:$S453,15,FALSE)=0,"",VLOOKUP($A12,'Factur-X FR CII D16B - Flux 2'!$A13:$S453,15,FALSE))</f>
        <v> G6.11</v>
      </c>
      <c r="P12" s="91" t="str">
        <f>IF(VLOOKUP($A12,'Factur-X FR CII D16B - Flux 2'!$A13:$S453,16,FALSE)=0,"",VLOOKUP($A12,'Factur-X FR CII D16B - Flux 2'!$A13:$S453,16,FALSE))</f>
        <v/>
      </c>
      <c r="Q12" s="91" t="str">
        <f>IF(VLOOKUP($A12,'Factur-X FR CII D16B - Flux 2'!$A13:$S453,17,FALSE)=0,"",VLOOKUP($A12,'Factur-X FR CII D16B - Flux 2'!$A13:$S453,17,FALSE))</f>
        <v/>
      </c>
      <c r="R12" s="91" t="str">
        <f>IF(VLOOKUP($A12,'Factur-X FR CII D16B - Flux 2'!$A13:$S453,18,FALSE)=0,"",VLOOKUP($A12,'Factur-X FR CII D16B - Flux 2'!$A13:$S453,18,FALSE))</f>
        <v> BASIC WL</v>
      </c>
      <c r="S12" s="95" t="str">
        <f>IF(VLOOKUP($A12,'Factur-X FR CII D16B - Flux 2'!$A13:$S453,19,FALSE)=0,"",VLOOKUP($A12,'Factur-X FR CII D16B - Flux 2'!$A13:$S453,19,FALSE))</f>
        <v/>
      </c>
    </row>
    <row r="13" spans="1:19" ht="28">
      <c r="A13" s="97" t="s">
        <v>233</v>
      </c>
      <c r="B13" s="91" t="str">
        <f>IF(VLOOKUP($A13,'Factur-X FR CII D16B - Flux 2'!$A14:$S454,2,FALSE)=0,"",VLOOKUP($A13,'Factur-X FR CII D16B - Flux 2'!$A14:$S454,2,FALSE))</f>
        <v> 0..1</v>
      </c>
      <c r="C13" s="43"/>
      <c r="D13" s="99" t="str">
        <f>IF(VLOOKUP($A13,'Factur-X FR CII D16B - Flux 2'!$A14:$S454,4,FALSE)=0,"",VLOOKUP($A13,'Factur-X FR CII D16B - Flux 2'!$A14:$S454,4,FALSE))</f>
        <v> Invoice note subject code</v>
      </c>
      <c r="E13" s="99"/>
      <c r="F13" s="133"/>
      <c r="G13" s="291" t="str">
        <f>IF(VLOOKUP($A13,'Factur-X FR CII D16B - Flux 2'!$A14:$S454,7,FALSE)=0,"",VLOOKUP($A13,'Factur-X FR CII D16B - Flux 2'!$A14:$S454,7,FALSE))</f>
        <v> /rsm:CrossIndustryInvoice/rsm:ExchangedDocument/ram:IncludedNote/ram:SubjectCode</v>
      </c>
      <c r="H13" s="291"/>
      <c r="I13" s="93" t="str">
        <f>IF(VLOOKUP($A13,'Factur-X FR CII D16B - Flux 2'!$A14:$S454,9,FALSE)=0,"",VLOOKUP($A13,'Factur-X FR CII D16B - Flux 2'!$A14:$S454,9,FALSE))</f>
        <v> CODED</v>
      </c>
      <c r="J13" s="93">
        <f>IF(VLOOKUP($A13,'Factur-X FR CII D16B - Flux 2'!$A14:$S454,10,FALSE)=0,"",VLOOKUP($A13,'Factur-X FR CII D16B - Flux 2'!$A14:$S454,10,FALSE))</f>
        <v>3</v>
      </c>
      <c r="K13" s="93" t="str">
        <f>IF(VLOOKUP($A13,'Factur-X FR CII D16B - Flux 2'!$A14:$S454,11,FALSE)=0,"",VLOOKUP($A13,'Factur-X FR CII D16B - Flux 2'!$A14:$S454,11,FALSE))</f>
        <v> UNTDID 4451</v>
      </c>
      <c r="L13" s="94" t="str">
        <f>IF(VLOOKUP($A13,'Factur-X FR CII D16B - Flux 2'!$A14:$S454,12,FALSE)=0,"",VLOOKUP($A13,'Factur-X FR CII D16B - Flux 2'!$A14:$S454,12,FALSE))</f>
        <v/>
      </c>
      <c r="M13" s="95" t="str">
        <f>IF(VLOOKUP($A13,'Factur-X FR CII D16B - Flux 2'!$A14:$S454,13,FALSE)=0,"",VLOOKUP($A13,'Factur-X FR CII D16B - Flux 2'!$A14:$S454,13,FALSE))</f>
        <v> Subject of the following text note. Only in UBL: enter ## at the start of the Line Note</v>
      </c>
      <c r="N13" s="95" t="str">
        <f>IF(VLOOKUP($A13,'Factur-X FR CII D16B - Flux 2'!$A14:$S454,14,FALSE)=0,"",VLOOKUP($A13,'Factur-X FR CII D16B - Flux 2'!$A14:$S454,14,FALSE))</f>
        <v>Must be chosen from the codes available in the UNTDID 4451 list [6].</v>
      </c>
      <c r="O13" s="91" t="str">
        <f>IF(VLOOKUP($A13,'Factur-X FR CII D16B - Flux 2'!$A14:$S454,15,FALSE)=0,"",VLOOKUP($A13,'Factur-X FR CII D16B - Flux 2'!$A14:$S454,15,FALSE))</f>
        <v> G1.52 G6.11</v>
      </c>
      <c r="P13" s="91" t="str">
        <f>IF(VLOOKUP($A13,'Factur-X FR CII D16B - Flux 2'!$A14:$S454,16,FALSE)=0,"",VLOOKUP($A13,'Factur-X FR CII D16B - Flux 2'!$A14:$S454,16,FALSE))</f>
        <v/>
      </c>
      <c r="Q13" s="91" t="str">
        <f>IF(VLOOKUP($A13,'Factur-X FR CII D16B - Flux 2'!$A14:$S454,17,FALSE)=0,"",VLOOKUP($A13,'Factur-X FR CII D16B - Flux 2'!$A14:$S454,17,FALSE))</f>
        <v/>
      </c>
      <c r="R13" s="91" t="str">
        <f>IF(VLOOKUP($A13,'Factur-X FR CII D16B - Flux 2'!$A14:$S454,18,FALSE)=0,"",VLOOKUP($A13,'Factur-X FR CII D16B - Flux 2'!$A14:$S454,18,FALSE))</f>
        <v> BASIC WL</v>
      </c>
      <c r="S13" s="95" t="str">
        <f>IF(VLOOKUP($A13,'Factur-X FR CII D16B - Flux 2'!$A14:$S454,19,FALSE)=0,"",VLOOKUP($A13,'Factur-X FR CII D16B - Flux 2'!$A14:$S454,19,FALSE))</f>
        <v/>
      </c>
    </row>
    <row r="14" spans="1:19" ht="28">
      <c r="A14" s="97" t="s">
        <v>239</v>
      </c>
      <c r="B14" s="91" t="str">
        <f>IF(VLOOKUP($A14,'Factur-X FR CII D16B - Flux 2'!$A15:$S455,2,FALSE)=0,"",VLOOKUP($A14,'Factur-X FR CII D16B - Flux 2'!$A15:$S455,2,FALSE))</f>
        <v> 1..1</v>
      </c>
      <c r="C14" s="43"/>
      <c r="D14" s="99" t="str">
        <f>IF(VLOOKUP($A14,'Factur-X FR CII D16B - Flux 2'!$A15:$S455,4,FALSE)=0,"",VLOOKUP($A14,'Factur-X FR CII D16B - Flux 2'!$A15:$S455,4,FALSE))</f>
        <v> Invoice note</v>
      </c>
      <c r="E14" s="99"/>
      <c r="F14" s="133"/>
      <c r="G14" s="291" t="str">
        <f>IF(VLOOKUP($A14,'Factur-X FR CII D16B - Flux 2'!$A15:$S455,7,FALSE)=0,"",VLOOKUP($A14,'Factur-X FR CII D16B - Flux 2'!$A15:$S455,7,FALSE))</f>
        <v> /rsm:CrossIndustryInvoice/rsm:ExchangedDocument/ram:IncludedNote/ram:Content</v>
      </c>
      <c r="H14" s="291"/>
      <c r="I14" s="93" t="str">
        <f>IF(VLOOKUP($A14,'Factur-X FR CII D16B - Flux 2'!$A15:$S455,9,FALSE)=0,"",VLOOKUP($A14,'Factur-X FR CII D16B - Flux 2'!$A15:$S455,9,FALSE))</f>
        <v> TEXT</v>
      </c>
      <c r="J14" s="93">
        <f>IF(VLOOKUP($A14,'Factur-X FR CII D16B - Flux 2'!$A15:$S455,10,FALSE)=0,"",VLOOKUP($A14,'Factur-X FR CII D16B - Flux 2'!$A15:$S455,10,FALSE))</f>
        <v>1024</v>
      </c>
      <c r="K14" s="93" t="str">
        <f>IF(VLOOKUP($A14,'Factur-X FR CII D16B - Flux 2'!$A15:$S455,11,FALSE)=0,"",VLOOKUP($A14,'Factur-X FR CII D16B - Flux 2'!$A15:$S455,11,FALSE))</f>
        <v/>
      </c>
      <c r="L14" s="94" t="str">
        <f>IF(VLOOKUP($A14,'Factur-X FR CII D16B - Flux 2'!$A15:$S455,12,FALSE)=0,"",VLOOKUP($A14,'Factur-X FR CII D16B - Flux 2'!$A15:$S455,12,FALSE))</f>
        <v/>
      </c>
      <c r="M14" s="95" t="str">
        <f>IF(VLOOKUP($A14,'Factur-X FR CII D16B - Flux 2'!$A15:$S455,13,FALSE)=0,"",VLOOKUP($A14,'Factur-X FR CII D16B - Flux 2'!$A15:$S455,13,FALSE))</f>
        <v> Comment providing unstructured information regarding the Invoice as a whole.</v>
      </c>
      <c r="N14" s="95" t="str">
        <f>IF(VLOOKUP($A14,'Factur-X FR CII D16B - Flux 2'!$A15:$S455,14,FALSE)=0,"",VLOOKUP($A14,'Factur-X FR CII D16B - Flux 2'!$A15:$S455,14,FALSE))</f>
        <v> Example: reason for a rectification.</v>
      </c>
      <c r="O14" s="91" t="str">
        <f>IF(VLOOKUP($A14,'Factur-X FR CII D16B - Flux 2'!$A15:$S455,15,FALSE)=0,"",VLOOKUP($A14,'Factur-X FR CII D16B - Flux 2'!$A15:$S455,15,FALSE))</f>
        <v> G6.11</v>
      </c>
      <c r="P14" s="91" t="str">
        <f>IF(VLOOKUP($A14,'Factur-X FR CII D16B - Flux 2'!$A15:$S455,16,FALSE)=0,"",VLOOKUP($A14,'Factur-X FR CII D16B - Flux 2'!$A15:$S455,16,FALSE))</f>
        <v/>
      </c>
      <c r="Q14" s="91" t="str">
        <f>IF(VLOOKUP($A14,'Factur-X FR CII D16B - Flux 2'!$A15:$S455,17,FALSE)=0,"",VLOOKUP($A14,'Factur-X FR CII D16B - Flux 2'!$A15:$S455,17,FALSE))</f>
        <v/>
      </c>
      <c r="R14" s="91" t="str">
        <f>IF(VLOOKUP($A14,'Factur-X FR CII D16B - Flux 2'!$A15:$S455,18,FALSE)=0,"",VLOOKUP($A14,'Factur-X FR CII D16B - Flux 2'!$A15:$S455,18,FALSE))</f>
        <v> BASIC WL</v>
      </c>
      <c r="S14" s="95" t="str">
        <f>IF(VLOOKUP($A14,'Factur-X FR CII D16B - Flux 2'!$A15:$S455,19,FALSE)=0,"",VLOOKUP($A14,'Factur-X FR CII D16B - Flux 2'!$A15:$S455,19,FALSE))</f>
        <v/>
      </c>
    </row>
    <row r="15" spans="1:19" ht="42">
      <c r="A15" s="89" t="s">
        <v>243</v>
      </c>
      <c r="B15" s="91" t="str">
        <f>IF(VLOOKUP($A15,'Factur-X FR CII D16B - Flux 2'!$A16:$S456,2,FALSE)=0,"",VLOOKUP($A15,'Factur-X FR CII D16B - Flux 2'!$A16:$S456,2,FALSE))</f>
        <v> 1..1</v>
      </c>
      <c r="C15" s="27" t="str">
        <f>IF(VLOOKUP($A15,'Factur-X FR CII D16B - Flux 2'!$A16:$S456,3,FALSE)=0,"",VLOOKUP($A15,'Factur-X FR CII D16B - Flux 2'!$A16:$S456,3,FALSE))</f>
        <v> PROCESS CONTROL</v>
      </c>
      <c r="D15" s="204"/>
      <c r="E15" s="204"/>
      <c r="F15" s="204"/>
      <c r="G15" s="291" t="str">
        <f>IF(VLOOKUP($A15,'Factur-X FR CII D16B - Flux 2'!$A16:$S456,7,FALSE)=0,"",VLOOKUP($A15,'Factur-X FR CII D16B - Flux 2'!$A16:$S456,7,FALSE))</f>
        <v> /rsm:CrossIndustryInvoice/rsm:ExchangedDocumentContext</v>
      </c>
      <c r="H15" s="291"/>
      <c r="I15" s="93" t="str">
        <f>IF(VLOOKUP($A15,'Factur-X FR CII D16B - Flux 2'!$A16:$S456,9,FALSE)=0,"",VLOOKUP($A15,'Factur-X FR CII D16B - Flux 2'!$A16:$S456,9,FALSE))</f>
        <v/>
      </c>
      <c r="J15" s="93" t="str">
        <f>IF(VLOOKUP($A15,'Factur-X FR CII D16B - Flux 2'!$A16:$S456,10,FALSE)=0,"",VLOOKUP($A15,'Factur-X FR CII D16B - Flux 2'!$A16:$S456,10,FALSE))</f>
        <v/>
      </c>
      <c r="K15" s="93" t="str">
        <f>IF(VLOOKUP($A15,'Factur-X FR CII D16B - Flux 2'!$A16:$S456,11,FALSE)=0,"",VLOOKUP($A15,'Factur-X FR CII D16B - Flux 2'!$A16:$S456,11,FALSE))</f>
        <v/>
      </c>
      <c r="L15" s="94" t="str">
        <f>IF(VLOOKUP($A15,'Factur-X FR CII D16B - Flux 2'!$A16:$S456,12,FALSE)=0,"",VLOOKUP($A15,'Factur-X FR CII D16B - Flux 2'!$A16:$S456,12,FALSE))</f>
        <v/>
      </c>
      <c r="M15" s="95" t="str">
        <f>IF(VLOOKUP($A15,'Factur-X FR CII D16B - Flux 2'!$A16:$S456,13,FALSE)=0,"",VLOOKUP($A15,'Factur-X FR CII D16B - Flux 2'!$A16:$S456,13,FALSE))</f>
        <v xml:space="preserve"> A group of business terms providing information about the business process and rules applicable to the Invoice document.</v>
      </c>
      <c r="N15" s="95" t="str">
        <f>IF(VLOOKUP($A15,'Factur-X FR CII D16B - Flux 2'!$A16:$S456,14,FALSE)=0,"",VLOOKUP($A15,'Factur-X FR CII D16B - Flux 2'!$A16:$S456,14,FALSE))</f>
        <v/>
      </c>
      <c r="O15" s="91" t="str">
        <f>IF(VLOOKUP($A15,'Factur-X FR CII D16B - Flux 2'!$A16:$S456,15,FALSE)=0,"",VLOOKUP($A15,'Factur-X FR CII D16B - Flux 2'!$A16:$S456,15,FALSE))</f>
        <v> G6.08</v>
      </c>
      <c r="P15" s="91" t="str">
        <f>IF(VLOOKUP($A15,'Factur-X FR CII D16B - Flux 2'!$A16:$S456,16,FALSE)=0,"",VLOOKUP($A15,'Factur-X FR CII D16B - Flux 2'!$A16:$S456,16,FALSE))</f>
        <v/>
      </c>
      <c r="Q15" s="91" t="str">
        <f>IF(VLOOKUP($A15,'Factur-X FR CII D16B - Flux 2'!$A16:$S456,17,FALSE)=0,"",VLOOKUP($A15,'Factur-X FR CII D16B - Flux 2'!$A16:$S456,17,FALSE))</f>
        <v/>
      </c>
      <c r="R15" s="91" t="str">
        <f>IF(VLOOKUP($A15,'Factur-X FR CII D16B - Flux 2'!$A16:$S456,18,FALSE)=0,"",VLOOKUP($A15,'Factur-X FR CII D16B - Flux 2'!$A16:$S456,18,FALSE))</f>
        <v> MINIMUM</v>
      </c>
      <c r="S15" s="95" t="str">
        <f>IF(VLOOKUP($A15,'Factur-X FR CII D16B - Flux 2'!$A16:$S456,19,FALSE)=0,"",VLOOKUP($A15,'Factur-X FR CII D16B - Flux 2'!$A16:$S456,19,FALSE))</f>
        <v/>
      </c>
    </row>
    <row r="16" spans="1:19" ht="56">
      <c r="A16" s="97" t="s">
        <v>247</v>
      </c>
      <c r="B16" s="91" t="str">
        <f>IF(VLOOKUP($A16,'Factur-X FR CII D16B - Flux 2'!$A17:$S457,2,FALSE)=0,"",VLOOKUP($A16,'Factur-X FR CII D16B - Flux 2'!$A17:$S457,2,FALSE))</f>
        <v> 0..1</v>
      </c>
      <c r="C16" s="43"/>
      <c r="D16" s="99" t="str">
        <f>IF(VLOOKUP($A16,'Factur-X FR CII D16B - Flux 2'!$A18:$S457,4,FALSE)=0,"",VLOOKUP($A16,'Factur-X FR CII D16B - Flux 2'!$A18:$S457,4,FALSE))</f>
        <v> Business process type (billing framework)</v>
      </c>
      <c r="E16" s="99"/>
      <c r="F16" s="133"/>
      <c r="G16" s="291" t="str">
        <f>IF(VLOOKUP($A16,'Factur-X FR CII D16B - Flux 2'!$A17:$S457,7,FALSE)=0,"",VLOOKUP($A16,'Factur-X FR CII D16B - Flux 2'!$A17:$S457,7,FALSE))</f>
        <v> /rsm:CrossIndustryInvoice/rsm:ExchangedDocumentContext/ram:BusinessProcessSpecifiedDocumentContextParameter/ram:ID</v>
      </c>
      <c r="H16" s="291"/>
      <c r="I16" s="93" t="str">
        <f>IF(VLOOKUP($A16,'Factur-X FR CII D16B - Flux 2'!$A17:$S457,9,FALSE)=0,"",VLOOKUP($A16,'Factur-X FR CII D16B - Flux 2'!$A17:$S457,9,FALSE))</f>
        <v> TEXT</v>
      </c>
      <c r="J16" s="93">
        <f>IF(VLOOKUP($A16,'Factur-X FR CII D16B - Flux 2'!$A17:$S457,10,FALSE)=0,"",VLOOKUP($A16,'Factur-X FR CII D16B - Flux 2'!$A17:$S457,10,FALSE))</f>
        <v>3</v>
      </c>
      <c r="K16" s="93" t="str">
        <f>IF(VLOOKUP($A16,'Factur-X FR CII D16B - Flux 2'!$A17:$S457,11,FALSE)=0,"",VLOOKUP($A16,'Factur-X FR CII D16B - Flux 2'!$A17:$S457,11,FALSE))</f>
        <v/>
      </c>
      <c r="L16" s="94" t="str">
        <f>IF(VLOOKUP($A16,'Factur-X FR CII D16B - Flux 2'!$A17:$S457,12,FALSE)=0,"",VLOOKUP($A16,'Factur-X FR CII D16B - Flux 2'!$A17:$S457,12,FALSE))</f>
        <v/>
      </c>
      <c r="M16" s="95" t="str">
        <f>IF(VLOOKUP($A16,'Factur-X FR CII D16B - Flux 2'!$A17:$S457,13,FALSE)=0,"",VLOOKUP($A16,'Factur-X FR CII D16B - Flux 2'!$A17:$S457,13,FALSE))</f>
        <v>Identifies the business process context in which the operation takes place. Allows the Buyer to process the Invoice appropriately.</v>
      </c>
      <c r="N16" s="95" t="str">
        <f>IF(VLOOKUP($A16,'Factur-X FR CII D16B - Flux 2'!$A17:$S457,14,FALSE)=0,"",VLOOKUP($A16,'Factur-X FR CII D16B - Flux 2'!$A17:$S457,14,FALSE))</f>
        <v> Billing framework to be provided by the seller</v>
      </c>
      <c r="O16" s="91" t="str">
        <f>IF(VLOOKUP($A16,'Factur-X FR CII D16B - Flux 2'!$A17:$S457,15,FALSE)=0,"",VLOOKUP($A16,'Factur-X FR CII D16B - Flux 2'!$A17:$S457,15,FALSE))</f>
        <v> G1.02 G1.33 G1.60 G6.08</v>
      </c>
      <c r="P16" s="91" t="str">
        <f>IF(VLOOKUP($A16,'Factur-X FR CII D16B - Flux 2'!$A17:$S457,16,FALSE)=0,"",VLOOKUP($A16,'Factur-X FR CII D16B - Flux 2'!$A17:$S457,16,FALSE))</f>
        <v/>
      </c>
      <c r="Q16" s="91" t="str">
        <f>IF(VLOOKUP($A16,'Factur-X FR CII D16B - Flux 2'!$A17:$S457,17,FALSE)=0,"",VLOOKUP($A16,'Factur-X FR CII D16B - Flux 2'!$A17:$S457,17,FALSE))</f>
        <v/>
      </c>
      <c r="R16" s="91" t="str">
        <f>IF(VLOOKUP($A16,'Factur-X FR CII D16B - Flux 2'!$A17:$S457,18,FALSE)=0,"",VLOOKUP($A16,'Factur-X FR CII D16B - Flux 2'!$A17:$S457,18,FALSE))</f>
        <v> MINIMUM</v>
      </c>
      <c r="S16" s="95" t="str">
        <f>IF(VLOOKUP($A16,'Factur-X FR CII D16B - Flux 2'!$A17:$S457,19,FALSE)=0,"",VLOOKUP($A16,'Factur-X FR CII D16B - Flux 2'!$A17:$S457,19,FALSE))</f>
        <v/>
      </c>
    </row>
    <row r="17" spans="1:19" ht="56">
      <c r="A17" s="97" t="s">
        <v>253</v>
      </c>
      <c r="B17" s="91" t="str">
        <f>IF(VLOOKUP($A17,'Factur-X FR CII D16B - Flux 2'!$A18:$S458,2,FALSE)=0,"",VLOOKUP($A17,'Factur-X FR CII D16B - Flux 2'!$A18:$S458,2,FALSE))</f>
        <v> 1..1</v>
      </c>
      <c r="C17" s="28"/>
      <c r="D17" s="99" t="str">
        <f>IF(VLOOKUP($A17,'Factur-X FR CII D16B - Flux 2'!$A19:$S458,4,FALSE)=0,"",VLOOKUP($A17,'Factur-X FR CII D16B - Flux 2'!$A19:$S458,4,FALSE))</f>
        <v> Profile type (e-invoicing, e-reporting, invoice etc.)</v>
      </c>
      <c r="E17" s="133"/>
      <c r="F17" s="133"/>
      <c r="G17" s="291" t="str">
        <f>IF(VLOOKUP($A17,'Factur-X FR CII D16B - Flux 2'!$A18:$S458,7,FALSE)=0,"",VLOOKUP($A17,'Factur-X FR CII D16B - Flux 2'!$A18:$S458,7,FALSE))</f>
        <v> /rsm:CrossIndustryInvoice/rsm:ExchangedDocumentContext/ram:GuidelineSpecifiedDocumentContextParameter/ram:ID</v>
      </c>
      <c r="H17" s="291"/>
      <c r="I17" s="93" t="str">
        <f>IF(VLOOKUP($A17,'Factur-X FR CII D16B - Flux 2'!$A18:$S458,9,FALSE)=0,"",VLOOKUP($A17,'Factur-X FR CII D16B - Flux 2'!$A18:$S458,9,FALSE))</f>
        <v> IDENTIFIER</v>
      </c>
      <c r="J17" s="93">
        <f>IF(VLOOKUP($A17,'Factur-X FR CII D16B - Flux 2'!$A18:$S458,10,FALSE)=0,"",VLOOKUP($A17,'Factur-X FR CII D16B - Flux 2'!$A18:$S458,10,FALSE))</f>
        <v>255</v>
      </c>
      <c r="K17" s="93" t="str">
        <f>IF(VLOOKUP($A17,'Factur-X FR CII D16B - Flux 2'!$A18:$S458,11,FALSE)=0,"",VLOOKUP($A17,'Factur-X FR CII D16B - Flux 2'!$A18:$S458,11,FALSE))</f>
        <v/>
      </c>
      <c r="L17" s="94" t="str">
        <f>IF(VLOOKUP($A17,'Factur-X FR CII D16B - Flux 2'!$A18:$S458,12,FALSE)=0,"",VLOOKUP($A17,'Factur-X FR CII D16B - Flux 2'!$A18:$S458,12,FALSE))</f>
        <v/>
      </c>
      <c r="M17" s="95" t="str">
        <f>IF(VLOOKUP($A17,'Factur-X FR CII D16B - Flux 2'!$A18:$S458,13,FALSE)=0,"",VLOOKUP($A17,'Factur-X FR CII D16B - Flux 2'!$A18:$S458,13,FALSE))</f>
        <v> Identification of the specification containing all the rules regarding semantic content, cardinalities, and operational rules to which the data contained in the document instance conforms.</v>
      </c>
      <c r="N17" s="95" t="str">
        <f>IF(VLOOKUP($A17,'Factur-X FR CII D16B - Flux 2'!$A18:$S458,14,FALSE)=0,"",VLOOKUP($A17,'Factur-X FR CII D16B - Flux 2'!$A18:$S458,14,FALSE))</f>
        <v> It identifies the European billing standard as well as any extensions applied. The identification may include the version of the specification.</v>
      </c>
      <c r="O17" s="91" t="str">
        <f>IF(VLOOKUP($A17,'Factur-X FR CII D16B - Flux 2'!$A18:$S458,15,FALSE)=0,"",VLOOKUP($A17,'Factur-X FR CII D16B - Flux 2'!$A18:$S458,15,FALSE))</f>
        <v> G6.08</v>
      </c>
      <c r="P17" s="91" t="str">
        <f>IF(VLOOKUP($A17,'Factur-X FR CII D16B - Flux 2'!$A18:$S458,16,FALSE)=0,"",VLOOKUP($A17,'Factur-X FR CII D16B - Flux 2'!$A18:$S458,16,FALSE))</f>
        <v> S1.06</v>
      </c>
      <c r="Q17" s="91" t="str">
        <f>IF(VLOOKUP($A17,'Factur-X FR CII D16B - Flux 2'!$A18:$S458,17,FALSE)=0,"",VLOOKUP($A17,'Factur-X FR CII D16B - Flux 2'!$A18:$S458,17,FALSE))</f>
        <v> BR-1</v>
      </c>
      <c r="R17" s="91" t="str">
        <f>IF(VLOOKUP($A17,'Factur-X FR CII D16B - Flux 2'!$A18:$S458,18,FALSE)=0,"",VLOOKUP($A17,'Factur-X FR CII D16B - Flux 2'!$A18:$S458,18,FALSE))</f>
        <v> MINIMUM</v>
      </c>
      <c r="S17" s="95" t="str">
        <f>IF(VLOOKUP($A17,'Factur-X FR CII D16B - Flux 2'!$A18:$S458,19,FALSE)=0,"",VLOOKUP($A17,'Factur-X FR CII D16B - Flux 2'!$A18:$S458,19,FALSE))</f>
        <v/>
      </c>
    </row>
    <row r="18" spans="1:19" ht="84">
      <c r="A18" s="89" t="s">
        <v>260</v>
      </c>
      <c r="B18" s="91" t="str">
        <f>IF(VLOOKUP($A18,'Factur-X FR CII D16B - Flux 2'!$A19:$S459,2,FALSE)=0,"",VLOOKUP($A18,'Factur-X FR CII D16B - Flux 2'!$A19:$S459,2,FALSE))</f>
        <v> 0..n</v>
      </c>
      <c r="C18" s="27" t="str">
        <f>IF(VLOOKUP($A18,'Factur-X FR CII D16B - Flux 2'!$A20:$S459,3,FALSE)=0,"",VLOOKUP($A18,'Factur-X FR CII D16B - Flux 2'!$A20:$S459,3,FALSE))</f>
        <v>REFERENCE TO A PREVIOUS INVOICE</v>
      </c>
      <c r="D18" s="204"/>
      <c r="E18" s="204"/>
      <c r="F18" s="204"/>
      <c r="G18" s="291" t="str">
        <f>IF(VLOOKUP($A18,'Factur-X FR CII D16B - Flux 2'!$A19:$S459,7,FALSE)=0,"",VLOOKUP($A18,'Factur-X FR CII D16B - Flux 2'!$A19:$S459,7,FALSE))</f>
        <v> /rsm:CrossIndustryInvoice/rsm:SupplyChainTradeTransaction/ram:ApplicableHeaderTradeSettlement/ram:InvoiceReferencedDocument</v>
      </c>
      <c r="H18" s="291"/>
      <c r="I18" s="93" t="str">
        <f>IF(VLOOKUP($A18,'Factur-X FR CII D16B - Flux 2'!$A19:$S459,9,FALSE)=0,"",VLOOKUP($A18,'Factur-X FR CII D16B - Flux 2'!$A19:$S459,9,FALSE))</f>
        <v/>
      </c>
      <c r="J18" s="93" t="str">
        <f>IF(VLOOKUP($A18,'Factur-X FR CII D16B - Flux 2'!$A19:$S459,10,FALSE)=0,"",VLOOKUP($A18,'Factur-X FR CII D16B - Flux 2'!$A19:$S459,10,FALSE))</f>
        <v/>
      </c>
      <c r="K18" s="93" t="str">
        <f>IF(VLOOKUP($A18,'Factur-X FR CII D16B - Flux 2'!$A19:$S459,11,FALSE)=0,"",VLOOKUP($A18,'Factur-X FR CII D16B - Flux 2'!$A19:$S459,11,FALSE))</f>
        <v/>
      </c>
      <c r="L18" s="94" t="str">
        <f>IF(VLOOKUP($A18,'Factur-X FR CII D16B - Flux 2'!$A19:$S459,12,FALSE)=0,"",VLOOKUP($A18,'Factur-X FR CII D16B - Flux 2'!$A19:$S459,12,FALSE))</f>
        <v/>
      </c>
      <c r="M18" s="95" t="str">
        <f>IF(VLOOKUP($A18,'Factur-X FR CII D16B - Flux 2'!$A19:$S459,13,FALSE)=0,"",VLOOKUP($A18,'Factur-X FR CII D16B - Flux 2'!$A19:$S459,13,FALSE))</f>
        <v> Group of business terms providing information on a previous Invoice which must be rectified or the subject of a credit note.</v>
      </c>
      <c r="N18" s="95" t="str">
        <f>IF(VLOOKUP($A18,'Factur-X FR CII D16B - Flux 2'!$A19:$S459,14,FALSE)=0,"",VLOOKUP($A18,'Factur-X FR CII D16B - Flux 2'!$A19:$S459,14,FALSE))</f>
        <v> To be used in the following cases: - correction of a previous invoice - final invoice referring to previous partial invoices - final invoice referring to previous pre-payment invoices</v>
      </c>
      <c r="O18" s="91" t="str">
        <f>IF(VLOOKUP($A18,'Factur-X FR CII D16B - Flux 2'!$A19:$S459,15,FALSE)=0,"",VLOOKUP($A18,'Factur-X FR CII D16B - Flux 2'!$A19:$S459,15,FALSE))</f>
        <v> G1.31</v>
      </c>
      <c r="P18" s="91" t="str">
        <f>IF(VLOOKUP($A18,'Factur-X FR CII D16B - Flux 2'!$A19:$S459,16,FALSE)=0,"",VLOOKUP($A18,'Factur-X FR CII D16B - Flux 2'!$A19:$S459,16,FALSE))</f>
        <v/>
      </c>
      <c r="Q18" s="91" t="str">
        <f>IF(VLOOKUP($A18,'Factur-X FR CII D16B - Flux 2'!$A19:$S459,17,FALSE)=0,"",VLOOKUP($A18,'Factur-X FR CII D16B - Flux 2'!$A19:$S459,17,FALSE))</f>
        <v/>
      </c>
      <c r="R18" s="91" t="str">
        <f>IF(VLOOKUP($A18,'Factur-X FR CII D16B - Flux 2'!$A19:$S459,18,FALSE)=0,"",VLOOKUP($A18,'Factur-X FR CII D16B - Flux 2'!$A19:$S459,18,FALSE))</f>
        <v> BASIC WL</v>
      </c>
      <c r="S18" s="95" t="str">
        <f>IF(VLOOKUP($A18,'Factur-X FR CII D16B - Flux 2'!$A19:$S459,19,FALSE)=0,"",VLOOKUP($A18,'Factur-X FR CII D16B - Flux 2'!$A19:$S459,19,FALSE))</f>
        <v/>
      </c>
    </row>
    <row r="19" spans="1:19" ht="42">
      <c r="A19" s="97" t="s">
        <v>266</v>
      </c>
      <c r="B19" s="91" t="str">
        <f>IF(VLOOKUP($A19,'Factur-X FR CII D16B - Flux 2'!$A20:$S460,2,FALSE)=0,"",VLOOKUP($A19,'Factur-X FR CII D16B - Flux 2'!$A20:$S460,2,FALSE))</f>
        <v> 1..1</v>
      </c>
      <c r="C19" s="43"/>
      <c r="D19" s="99" t="str">
        <f>IF(VLOOKUP($A19,'Factur-X FR CII D16B - Flux 2'!$A21:$S460,4,FALSE)=0,"",VLOOKUP($A19,'Factur-X FR CII D16B - Flux 2'!$A21:$S460,4,FALSE))</f>
        <v> Reference to a previous invoice</v>
      </c>
      <c r="E19" s="99"/>
      <c r="F19" s="99"/>
      <c r="G19" s="291" t="str">
        <f>IF(VLOOKUP($A19,'Factur-X FR CII D16B - Flux 2'!$A20:$S460,7,FALSE)=0,"",VLOOKUP($A19,'Factur-X FR CII D16B - Flux 2'!$A20:$S460,7,FALSE))</f>
        <v> /rsm:CrossIndustryInvoice/rsm:SupplyChainTradeTransaction/ram:ApplicableHeaderTradeSettlement/ram:InvoiceReferencedDocument/ram:IssuerAssignedID</v>
      </c>
      <c r="H19" s="291"/>
      <c r="I19" s="93" t="str">
        <f>IF(VLOOKUP($A19,'Factur-X FR CII D16B - Flux 2'!$A20:$S460,9,FALSE)=0,"",VLOOKUP($A19,'Factur-X FR CII D16B - Flux 2'!$A20:$S460,9,FALSE))</f>
        <v> DOCUMENT REFERENCE</v>
      </c>
      <c r="J19" s="93">
        <f>IF(VLOOKUP($A19,'Factur-X FR CII D16B - Flux 2'!$A20:$S460,10,FALSE)=0,"",VLOOKUP($A19,'Factur-X FR CII D16B - Flux 2'!$A20:$S460,10,FALSE))</f>
        <v>20</v>
      </c>
      <c r="K19" s="93" t="str">
        <f>IF(VLOOKUP($A19,'Factur-X FR CII D16B - Flux 2'!$A20:$S460,11,FALSE)=0,"",VLOOKUP($A19,'Factur-X FR CII D16B - Flux 2'!$A20:$S460,11,FALSE))</f>
        <v/>
      </c>
      <c r="L19" s="94" t="str">
        <f>IF(VLOOKUP($A19,'Factur-X FR CII D16B - Flux 2'!$A20:$S460,12,FALSE)=0,"",VLOOKUP($A19,'Factur-X FR CII D16B - Flux 2'!$A20:$S460,12,FALSE))</f>
        <v/>
      </c>
      <c r="M19" s="95" t="str">
        <f>IF(VLOOKUP($A19,'Factur-X FR CII D16B - Flux 2'!$A20:$S460,13,FALSE)=0,"",VLOOKUP($A19,'Factur-X FR CII D16B - Flux 2'!$A20:$S460,13,FALSE))</f>
        <v> Identification of an Invoice previously sent by the Seller.</v>
      </c>
      <c r="N19" s="95" t="str">
        <f>IF(VLOOKUP($A19,'Factur-X FR CII D16B - Flux 2'!$A20:$S460,14,FALSE)=0,"",VLOOKUP($A19,'Factur-X FR CII D16B - Flux 2'!$A20:$S460,14,FALSE))</f>
        <v/>
      </c>
      <c r="O19" s="91" t="str">
        <f>IF(VLOOKUP($A19,'Factur-X FR CII D16B - Flux 2'!$A20:$S460,15,FALSE)=0,"",VLOOKUP($A19,'Factur-X FR CII D16B - Flux 2'!$A20:$S460,15,FALSE))</f>
        <v> G1.05 G1.06 G6.11</v>
      </c>
      <c r="P19" s="91" t="str">
        <f>IF(VLOOKUP($A19,'Factur-X FR CII D16B - Flux 2'!$A20:$S460,16,FALSE)=0,"",VLOOKUP($A19,'Factur-X FR CII D16B - Flux 2'!$A20:$S460,16,FALSE))</f>
        <v/>
      </c>
      <c r="Q19" s="91" t="str">
        <f>IF(VLOOKUP($A19,'Factur-X FR CII D16B - Flux 2'!$A20:$S460,17,FALSE)=0,"",VLOOKUP($A19,'Factur-X FR CII D16B - Flux 2'!$A20:$S460,17,FALSE))</f>
        <v>BR-55</v>
      </c>
      <c r="R19" s="91" t="str">
        <f>IF(VLOOKUP($A19,'Factur-X FR CII D16B - Flux 2'!$A20:$S460,18,FALSE)=0,"",VLOOKUP($A19,'Factur-X FR CII D16B - Flux 2'!$A20:$S460,18,FALSE))</f>
        <v> BASIC WL</v>
      </c>
      <c r="S19" s="95" t="str">
        <f>IF(VLOOKUP($A19,'Factur-X FR CII D16B - Flux 2'!$A20:$S460,19,FALSE)=0,"",VLOOKUP($A19,'Factur-X FR CII D16B - Flux 2'!$A20:$S460,19,FALSE))</f>
        <v/>
      </c>
    </row>
    <row r="20" spans="1:19" ht="42">
      <c r="A20" s="97" t="s">
        <v>272</v>
      </c>
      <c r="B20" s="91" t="str">
        <f>IF(VLOOKUP($A20,'Factur-X FR CII D16B - Flux 2'!$A21:$S461,2,FALSE)=0,"",VLOOKUP($A20,'Factur-X FR CII D16B - Flux 2'!$A21:$S461,2,FALSE))</f>
        <v> 0..1</v>
      </c>
      <c r="C20" s="64"/>
      <c r="D20" s="99" t="str">
        <f>IF(VLOOKUP($A20,'Factur-X FR CII D16B - Flux 2'!$A22:$S461,4,FALSE)=0,"",VLOOKUP($A20,'Factur-X FR CII D16B - Flux 2'!$A22:$S461,4,FALSE))</f>
        <v> Previous invoice issue date</v>
      </c>
      <c r="E20" s="99"/>
      <c r="F20" s="99"/>
      <c r="G20" s="291" t="str">
        <f>IF(VLOOKUP($A20,'Factur-X FR CII D16B - Flux 2'!$A21:$S461,7,FALSE)=0,"",VLOOKUP($A20,'Factur-X FR CII D16B - Flux 2'!$A21:$S461,7,FALSE))</f>
        <v> /rsm:CrossIndustryInvoice/rsm:SupplyChainTradeTransaction/ram:ApplicableHeaderTradeSettlement/ram:InvoiceReferencedDocument/ram:FormattedIssueDateTime/qdt:DateTimeString</v>
      </c>
      <c r="H20" s="291"/>
      <c r="I20" s="93" t="str">
        <f>IF(VLOOKUP($A20,'Factur-X FR CII D16B - Flux 2'!$A21:$S461,9,FALSE)=0,"",VLOOKUP($A20,'Factur-X FR CII D16B - Flux 2'!$A21:$S461,9,FALSE))</f>
        <v> DATE</v>
      </c>
      <c r="J20" s="93" t="str">
        <f>IF(VLOOKUP($A20,'Factur-X FR CII D16B - Flux 2'!$A21:$S461,10,FALSE)=0,"",VLOOKUP($A20,'Factur-X FR CII D16B - Flux 2'!$A21:$S461,10,FALSE))</f>
        <v> ISO</v>
      </c>
      <c r="K20" s="93" t="str">
        <f>IF(VLOOKUP($A20,'Factur-X FR CII D16B - Flux 2'!$A21:$S461,11,FALSE)=0,"",VLOOKUP($A20,'Factur-X FR CII D16B - Flux 2'!$A21:$S461,11,FALSE))</f>
        <v> YYYY-MM-DD (UBL format) YYYYMMDD (CII format)</v>
      </c>
      <c r="L20" s="94" t="str">
        <f>IF(VLOOKUP($A20,'Factur-X FR CII D16B - Flux 2'!$A21:$S461,12,FALSE)=0,"",VLOOKUP($A20,'Factur-X FR CII D16B - Flux 2'!$A21:$S461,12,FALSE))</f>
        <v/>
      </c>
      <c r="M20" s="95" t="str">
        <f>IF(VLOOKUP($A20,'Factur-X FR CII D16B - Flux 2'!$A21:$S461,13,FALSE)=0,"",VLOOKUP($A20,'Factur-X FR CII D16B - Flux 2'!$A21:$S461,13,FALSE))</f>
        <v> Date on which the previous Invoice was issued.</v>
      </c>
      <c r="N20" s="95" t="str">
        <f>IF(VLOOKUP($A20,'Factur-X FR CII D16B - Flux 2'!$A21:$S461,14,FALSE)=0,"",VLOOKUP($A20,'Factur-X FR CII D16B - Flux 2'!$A21:$S461,14,FALSE))</f>
        <v> The Prior Invoice Issue Date must be provided if the Prior Invoice ID is not unique.</v>
      </c>
      <c r="O20" s="91" t="str">
        <f>IF(VLOOKUP($A20,'Factur-X FR CII D16B - Flux 2'!$A21:$S461,15,FALSE)=0,"",VLOOKUP($A20,'Factur-X FR CII D16B - Flux 2'!$A21:$S461,15,FALSE))</f>
        <v> G1.09 G1.36 G6.12</v>
      </c>
      <c r="P20" s="91" t="str">
        <f>IF(VLOOKUP($A20,'Factur-X FR CII D16B - Flux 2'!$A21:$S461,16,FALSE)=0,"",VLOOKUP($A20,'Factur-X FR CII D16B - Flux 2'!$A21:$S461,16,FALSE))</f>
        <v/>
      </c>
      <c r="Q20" s="91" t="str">
        <f>IF(VLOOKUP($A20,'Factur-X FR CII D16B - Flux 2'!$A21:$S461,17,FALSE)=0,"",VLOOKUP($A20,'Factur-X FR CII D16B - Flux 2'!$A21:$S461,17,FALSE))</f>
        <v/>
      </c>
      <c r="R20" s="91" t="str">
        <f>IF(VLOOKUP($A20,'Factur-X FR CII D16B - Flux 2'!$A21:$S461,18,FALSE)=0,"",VLOOKUP($A20,'Factur-X FR CII D16B - Flux 2'!$A21:$S461,18,FALSE))</f>
        <v> BASIC WL</v>
      </c>
      <c r="S20" s="95" t="str">
        <f>IF(VLOOKUP($A20,'Factur-X FR CII D16B - Flux 2'!$A21:$S461,19,FALSE)=0,"",VLOOKUP($A20,'Factur-X FR CII D16B - Flux 2'!$A21:$S461,19,FALSE))</f>
        <v/>
      </c>
    </row>
    <row r="21" spans="1:19" ht="28">
      <c r="A21" s="89" t="s">
        <v>283</v>
      </c>
      <c r="B21" s="91" t="str">
        <f>IF(VLOOKUP($A21,'Factur-X FR CII D16B - Flux 2'!$A22:$S462,2,FALSE)=0,"",VLOOKUP($A21,'Factur-X FR CII D16B - Flux 2'!$A22:$S462,2,FALSE))</f>
        <v> 1..1</v>
      </c>
      <c r="C21" s="23" t="str">
        <f>IF(VLOOKUP($A21,'Factur-X FR CII D16B - Flux 2'!$A23:$S462,3,FALSE)=0,"",VLOOKUP($A21,'Factur-X FR CII D16B - Flux 2'!$A23:$S462,3,FALSE))</f>
        <v> SELLER</v>
      </c>
      <c r="D21" s="204"/>
      <c r="E21" s="204"/>
      <c r="F21" s="204"/>
      <c r="G21" s="291" t="str">
        <f>IF(VLOOKUP($A21,'Factur-X FR CII D16B - Flux 2'!$A22:$S462,7,FALSE)=0,"",VLOOKUP($A21,'Factur-X FR CII D16B - Flux 2'!$A22:$S462,7,FALSE))</f>
        <v> /rsm:CrossIndustryInvoice/rsm:SupplyChainTradeTransaction/ram:ApplicableHeaderTradeAgreement/ram:SellerTradeParty</v>
      </c>
      <c r="H21" s="291"/>
      <c r="I21" s="93" t="str">
        <f>IF(VLOOKUP($A21,'Factur-X FR CII D16B - Flux 2'!$A22:$S462,9,FALSE)=0,"",VLOOKUP($A21,'Factur-X FR CII D16B - Flux 2'!$A22:$S462,9,FALSE))</f>
        <v/>
      </c>
      <c r="J21" s="93" t="str">
        <f>IF(VLOOKUP($A21,'Factur-X FR CII D16B - Flux 2'!$A22:$S462,10,FALSE)=0,"",VLOOKUP($A21,'Factur-X FR CII D16B - Flux 2'!$A22:$S462,10,FALSE))</f>
        <v/>
      </c>
      <c r="K21" s="93" t="str">
        <f>IF(VLOOKUP($A21,'Factur-X FR CII D16B - Flux 2'!$A22:$S462,11,FALSE)=0,"",VLOOKUP($A21,'Factur-X FR CII D16B - Flux 2'!$A22:$S462,11,FALSE))</f>
        <v/>
      </c>
      <c r="L21" s="94" t="str">
        <f>IF(VLOOKUP($A21,'Factur-X FR CII D16B - Flux 2'!$A22:$S462,12,FALSE)=0,"",VLOOKUP($A21,'Factur-X FR CII D16B - Flux 2'!$A22:$S462,12,FALSE))</f>
        <v/>
      </c>
      <c r="M21" s="95" t="str">
        <f>IF(VLOOKUP($A21,'Factur-X FR CII D16B - Flux 2'!$A22:$S462,13,FALSE)=0,"",VLOOKUP($A21,'Factur-X FR CII D16B - Flux 2'!$A22:$S462,13,FALSE))</f>
        <v> Group of business terms providing information about the Seller.</v>
      </c>
      <c r="N21" s="95" t="str">
        <f>IF(VLOOKUP($A21,'Factur-X FR CII D16B - Flux 2'!$A22:$S462,14,FALSE)=0,"",VLOOKUP($A21,'Factur-X FR CII D16B - Flux 2'!$A22:$S462,14,FALSE))</f>
        <v/>
      </c>
      <c r="O21" s="91" t="str">
        <f>IF(VLOOKUP($A21,'Factur-X FR CII D16B - Flux 2'!$A22:$S462,15,FALSE)=0,"",VLOOKUP($A21,'Factur-X FR CII D16B - Flux 2'!$A22:$S462,15,FALSE))</f>
        <v> G6.08 G1.76</v>
      </c>
      <c r="P21" s="91" t="str">
        <f>IF(VLOOKUP($A21,'Factur-X FR CII D16B - Flux 2'!$A22:$S462,16,FALSE)=0,"",VLOOKUP($A21,'Factur-X FR CII D16B - Flux 2'!$A22:$S462,16,FALSE))</f>
        <v/>
      </c>
      <c r="Q21" s="91" t="str">
        <f>IF(VLOOKUP($A21,'Factur-X FR CII D16B - Flux 2'!$A22:$S462,17,FALSE)=0,"",VLOOKUP($A21,'Factur-X FR CII D16B - Flux 2'!$A22:$S462,17,FALSE))</f>
        <v/>
      </c>
      <c r="R21" s="91" t="str">
        <f>IF(VLOOKUP($A21,'Factur-X FR CII D16B - Flux 2'!$A22:$S462,18,FALSE)=0,"",VLOOKUP($A21,'Factur-X FR CII D16B - Flux 2'!$A22:$S462,18,FALSE))</f>
        <v> MINIMUM</v>
      </c>
      <c r="S21" s="95" t="str">
        <f>IF(VLOOKUP($A21,'Factur-X FR CII D16B - Flux 2'!$A22:$S462,19,FALSE)=0,"",VLOOKUP($A21,'Factur-X FR CII D16B - Flux 2'!$A22:$S462,19,FALSE))</f>
        <v/>
      </c>
    </row>
    <row r="22" spans="1:19" ht="84">
      <c r="A22" s="97" t="s">
        <v>298</v>
      </c>
      <c r="B22" s="91" t="str">
        <f>IF(VLOOKUP($A22,'Factur-X FR CII D16B - Flux 2'!$A23:$S463,2,FALSE)=0,"",VLOOKUP($A22,'Factur-X FR CII D16B - Flux 2'!$A23:$S463,2,FALSE))</f>
        <v> 0..n</v>
      </c>
      <c r="C22" s="43"/>
      <c r="D22" s="137" t="str">
        <f>IF(VLOOKUP($A22,'Factur-X FR CII D16B - Flux 2'!$A24:$S463,4,FALSE)=0,"",VLOOKUP($A22,'Factur-X FR CII D16B - Flux 2'!$A24:$S463,4,FALSE))</f>
        <v> Additional identifier</v>
      </c>
      <c r="E22" s="99"/>
      <c r="F22" s="133"/>
      <c r="G22" s="291" t="str">
        <f>IF(VLOOKUP($A22,'Factur-X FR CII D16B - Flux 2'!$A23:$S463,7,FALSE)=0,"",VLOOKUP($A22,'Factur-X FR CII D16B - Flux 2'!$A23:$S463,7,FALSE))</f>
        <v>/rsm:CrossIndustryInvoice/rsm:SupplyChainTradeTransaction/ram:ApplicableHeaderTradeAgreement/ram:SellerTradeParty/ram:ID or /rsm:CrossIndustryInvoice/rsm:SupplyChainTradeTransaction/ram:ApplicableHeaderTradeAgreement/ram:SellerTradeParty/ram:GlobalID with @schemeID</v>
      </c>
      <c r="H22" s="291"/>
      <c r="I22" s="93" t="str">
        <f>IF(VLOOKUP($A22,'Factur-X FR CII D16B - Flux 2'!$A23:$S463,9,FALSE)=0,"",VLOOKUP($A22,'Factur-X FR CII D16B - Flux 2'!$A23:$S463,9,FALSE))</f>
        <v> IDENTIFIER</v>
      </c>
      <c r="J22" s="93">
        <f>IF(VLOOKUP($A22,'Factur-X FR CII D16B - Flux 2'!$A23:$S463,10,FALSE)=0,"",VLOOKUP($A22,'Factur-X FR CII D16B - Flux 2'!$A23:$S463,10,FALSE))</f>
        <v>100</v>
      </c>
      <c r="K22" s="93" t="str">
        <f>IF(VLOOKUP($A22,'Factur-X FR CII D16B - Flux 2'!$A23:$S463,11,FALSE)=0,"",VLOOKUP($A22,'Factur-X FR CII D16B - Flux 2'!$A23:$S463,11,FALSE))</f>
        <v/>
      </c>
      <c r="L22" s="94" t="str">
        <f>IF(VLOOKUP($A22,'Factur-X FR CII D16B - Flux 2'!$A23:$S463,12,FALSE)=0,"",VLOOKUP($A22,'Factur-X FR CII D16B - Flux 2'!$A23:$S463,12,FALSE))</f>
        <v> This field is only used to enter the SIREN of a single taxable person. No SIREN for the AU in OCR</v>
      </c>
      <c r="M22" s="95" t="str">
        <f>IF(VLOOKUP($A22,'Factur-X FR CII D16B - Flux 2'!$A23:$S463,13,FALSE)=0,"",VLOOKUP($A22,'Factur-X FR CII D16B - Flux 2'!$A23:$S463,13,FALSE))</f>
        <v> Seller Identification</v>
      </c>
      <c r="N22" s="95" t="str">
        <f>IF(VLOOKUP($A22,'Factur-X FR CII D16B - Flux 2'!$A23:$S463,14,FALSE)=0,"",VLOOKUP($A22,'Factur-X FR CII D16B - Flux 2'!$A23:$S463,14,FALSE))</f>
        <v> 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22" s="91" t="str">
        <f>IF(VLOOKUP($A22,'Factur-X FR CII D16B - Flux 2'!$A23:$S463,15,FALSE)=0,"",VLOOKUP($A22,'Factur-X FR CII D16B - Flux 2'!$A23:$S463,15,FALSE))</f>
        <v> G1.76 G1.13</v>
      </c>
      <c r="P22" s="91" t="str">
        <f>IF(VLOOKUP($A22,'Factur-X FR CII D16B - Flux 2'!$A23:$S463,16,FALSE)=0,"",VLOOKUP($A22,'Factur-X FR CII D16B - Flux 2'!$A23:$S463,16,FALSE))</f>
        <v/>
      </c>
      <c r="Q22" s="91" t="str">
        <f>IF(VLOOKUP($A22,'Factur-X FR CII D16B - Flux 2'!$A23:$S463,17,FALSE)=0,"",VLOOKUP($A22,'Factur-X FR CII D16B - Flux 2'!$A23:$S463,17,FALSE))</f>
        <v> BR-CO-26</v>
      </c>
      <c r="R22" s="91" t="str">
        <f>IF(VLOOKUP($A22,'Factur-X FR CII D16B - Flux 2'!$A23:$S463,18,FALSE)=0,"",VLOOKUP($A22,'Factur-X FR CII D16B - Flux 2'!$A23:$S463,18,FALSE))</f>
        <v> BASIC WL</v>
      </c>
      <c r="S22" s="95" t="str">
        <f>IF(VLOOKUP($A22,'Factur-X FR CII D16B - Flux 2'!$A23:$S463,19,FALSE)=0,"",VLOOKUP($A22,'Factur-X FR CII D16B - Flux 2'!$A23:$S463,19,FALSE))</f>
        <v/>
      </c>
    </row>
    <row r="23" spans="1:19" ht="56">
      <c r="A23" s="97" t="s">
        <v>306</v>
      </c>
      <c r="B23" s="91" t="str">
        <f>IF(VLOOKUP($A23,'Factur-X FR CII D16B - Flux 2'!$A24:$S464,2,FALSE)=0,"",VLOOKUP($A23,'Factur-X FR CII D16B - Flux 2'!$A24:$S464,2,FALSE))</f>
        <v> 1..1</v>
      </c>
      <c r="C23" s="44"/>
      <c r="D23" s="31" t="str">
        <f>IF(VLOOKUP($A23,'Factur-X FR CII D16B - Flux 2'!$A25:$S464,4,FALSE)=0,"",VLOOKUP($A23,'Factur-X FR CII D16B - Flux 2'!$A25:$S464,4,FALSE))</f>
        <v/>
      </c>
      <c r="E23" s="144" t="str">
        <f>IF(VLOOKUP($A23,'Factur-X FR CII D16B - Flux 2'!$A23:$S462,5,FALSE)=0,"",VLOOKUP($A23,'Factur-X FR CII D16B - Flux 2'!$A23:$S462,5,FALSE))</f>
        <v> Schema ID</v>
      </c>
      <c r="F23" s="144"/>
      <c r="G23" s="291" t="str">
        <f>IF(VLOOKUP($A23,'Factur-X FR CII D16B - Flux 2'!$A24:$S464,7,FALSE)=0,"",VLOOKUP($A23,'Factur-X FR CII D16B - Flux 2'!$A24:$S464,7,FALSE))</f>
        <v>/rsm:CrossIndustryInvoice/rsm:SupplyChainTradeTransaction/ram:ApplicableHeaderTradeAgreement/ram:SellerTradeParty/ram:GlobalID/@schemeID</v>
      </c>
      <c r="H23" s="291"/>
      <c r="I23" s="93" t="str">
        <f>IF(VLOOKUP($A23,'Factur-X FR CII D16B - Flux 2'!$A24:$S464,9,FALSE)=0,"",VLOOKUP($A23,'Factur-X FR CII D16B - Flux 2'!$A24:$S464,9,FALSE))</f>
        <v> IDENTIFIER</v>
      </c>
      <c r="J23" s="93">
        <f>IF(VLOOKUP($A23,'Factur-X FR CII D16B - Flux 2'!$A24:$S464,10,FALSE)=0,"",VLOOKUP($A23,'Factur-X FR CII D16B - Flux 2'!$A24:$S464,10,FALSE))</f>
        <v>4</v>
      </c>
      <c r="K23" s="93" t="str">
        <f>IF(VLOOKUP($A23,'Factur-X FR CII D16B - Flux 2'!$A24:$S464,11,FALSE)=0,"",VLOOKUP($A23,'Factur-X FR CII D16B - Flux 2'!$A24:$S464,11,FALSE))</f>
        <v> ISO6523 (ICD)</v>
      </c>
      <c r="L23" s="94" t="str">
        <f>IF(VLOOKUP($A23,'Factur-X FR CII D16B - Flux 2'!$A24:$S464,12,FALSE)=0,"",VLOOKUP($A23,'Factur-X FR CII D16B - Flux 2'!$A24:$S464,12,FALSE))</f>
        <v> Value = XXXX (value being created) for the SIREN of a single taxable person. If this field is used, it can only contain one value: the SIREN of the single taxable person.</v>
      </c>
      <c r="M23" s="95" t="str">
        <f>IF(VLOOKUP($A23,'Factur-X FR CII D16B - Flux 2'!$A24:$S464,13,FALSE)=0,"",VLOOKUP($A23,'Factur-X FR CII D16B - Flux 2'!$A24:$S464,13,FALSE))</f>
        <v> Seller ID schema identifier.</v>
      </c>
      <c r="N23" s="95" t="str">
        <f>IF(VLOOKUP($A23,'Factur-X FR CII D16B - Flux 2'!$A24:$S464,14,FALSE)=0,"",VLOOKUP($A23,'Factur-X FR CII D16B - Flux 2'!$A24:$S464,14,FALSE))</f>
        <v/>
      </c>
      <c r="O23" s="91" t="str">
        <f>IF(VLOOKUP($A23,'Factur-X FR CII D16B - Flux 2'!$A24:$S464,15,FALSE)=0,"",VLOOKUP($A23,'Factur-X FR CII D16B - Flux 2'!$A24:$S464,15,FALSE))</f>
        <v/>
      </c>
      <c r="P23" s="91" t="str">
        <f>IF(VLOOKUP($A23,'Factur-X FR CII D16B - Flux 2'!$A24:$S464,16,FALSE)=0,"",VLOOKUP($A23,'Factur-X FR CII D16B - Flux 2'!$A24:$S464,16,FALSE))</f>
        <v/>
      </c>
      <c r="Q23" s="91" t="str">
        <f>IF(VLOOKUP($A23,'Factur-X FR CII D16B - Flux 2'!$A24:$S464,17,FALSE)=0,"",VLOOKUP($A23,'Factur-X FR CII D16B - Flux 2'!$A24:$S464,17,FALSE))</f>
        <v/>
      </c>
      <c r="R23" s="91" t="str">
        <f>IF(VLOOKUP($A23,'Factur-X FR CII D16B - Flux 2'!$A24:$S464,18,FALSE)=0,"",VLOOKUP($A23,'Factur-X FR CII D16B - Flux 2'!$A24:$S464,18,FALSE))</f>
        <v> BASIC WL</v>
      </c>
      <c r="S23" s="95" t="str">
        <f>IF(VLOOKUP($A23,'Factur-X FR CII D16B - Flux 2'!$A24:$S464,19,FALSE)=0,"",VLOOKUP($A23,'Factur-X FR CII D16B - Flux 2'!$A24:$S464,19,FALSE))</f>
        <v/>
      </c>
    </row>
    <row r="24" spans="1:19" ht="42">
      <c r="A24" s="97" t="s">
        <v>330</v>
      </c>
      <c r="B24" s="91" t="str">
        <f>IF(VLOOKUP($A24,'Factur-X FR CII D16B - Flux 2'!$A27:$S467,2,FALSE)=0,"",VLOOKUP($A24,'Factur-X FR CII D16B - Flux 2'!$A27:$S467,2,FALSE))</f>
        <v> 0..1</v>
      </c>
      <c r="C24" s="43"/>
      <c r="D24" s="140" t="str">
        <f>IF(VLOOKUP($A24,'Factur-X FR CII D16B - Flux 2'!$A26:$S465,4,FALSE)=0,"",VLOOKUP($A24,'Factur-X FR CII D16B - Flux 2'!$A26:$S465,4,FALSE))</f>
        <v> SIREN number</v>
      </c>
      <c r="E24" s="99"/>
      <c r="F24" s="133"/>
      <c r="G24" s="291" t="str">
        <f>IF(VLOOKUP($A24,'Factur-X FR CII D16B - Flux 2'!$A25:$S465,7,FALSE)=0,"",VLOOKUP($A24,'Factur-X FR CII D16B - Flux 2'!$A25:$S465,7,FALSE))</f>
        <v> /rsm:CrossIndustryInvoice/rsm:SupplyChainTradeTransaction/ram:ApplicableHeaderTradeAgreement/ram:SellerTradeParty/ram:SpecifiedLegalOrganization/ram:ID</v>
      </c>
      <c r="H24" s="291"/>
      <c r="I24" s="93" t="str">
        <f>IF(VLOOKUP($A24,'Factur-X FR CII D16B - Flux 2'!$A27:$S467,9,FALSE)=0,"",VLOOKUP($A24,'Factur-X FR CII D16B - Flux 2'!$A27:$S467,9,FALSE))</f>
        <v> IDENTIFIER</v>
      </c>
      <c r="J24" s="93">
        <f>IF(VLOOKUP($A24,'Factur-X FR CII D16B - Flux 2'!$A27:$S467,10,FALSE)=0,"",VLOOKUP($A24,'Factur-X FR CII D16B - Flux 2'!$A27:$S467,10,FALSE))</f>
        <v>9</v>
      </c>
      <c r="K24" s="93" t="str">
        <f>IF(VLOOKUP($A24,'Factur-X FR CII D16B - Flux 2'!$A27:$S467,11,FALSE)=0,"",VLOOKUP($A24,'Factur-X FR CII D16B - Flux 2'!$A27:$S467,11,FALSE))</f>
        <v xml:space="preserve"> SIREN</v>
      </c>
      <c r="L24" s="94" t="str">
        <f>IF(VLOOKUP($A24,'Factur-X FR CII D16B - Flux 2'!$A27:$S467,12,FALSE)=0,"",VLOOKUP($A24,'Factur-X FR CII D16B - Flux 2'!$A27:$S467,12,FALSE))</f>
        <v/>
      </c>
      <c r="M24" s="95" t="str">
        <f>IF(VLOOKUP($A24,'Factur-X FR CII D16B - Flux 2'!$A27:$S467,13,FALSE)=0,"",VLOOKUP($A24,'Factur-X FR CII D16B - Flux 2'!$A27:$S467,13,FALSE))</f>
        <v> Identifier issued by an official registration body, which identifies the Seller as a legal entity or legal entity.</v>
      </c>
      <c r="N24" s="95" t="str">
        <f>IF(VLOOKUP($A24,'Factur-X FR CII D16B - Flux 2'!$A27:$S467,14,FALSE)=0,"",VLOOKUP($A24,'Factur-X FR CII D16B - Flux 2'!$A27:$S467,14,FALSE))</f>
        <v> If no identification diagram is specified, it should be known to the Buyer and the Seller.</v>
      </c>
      <c r="O24" s="91" t="str">
        <f>IF(VLOOKUP($A24,'Factur-X FR CII D16B - Flux 2'!$A27:$S467,15,FALSE)=0,"",VLOOKUP($A24,'Factur-X FR CII D16B - Flux 2'!$A27:$S467,15,FALSE))</f>
        <v> G1.61 G1.76 G6.08</v>
      </c>
      <c r="P24" s="91" t="str">
        <f>IF(VLOOKUP($A24,'Factur-X FR CII D16B - Flux 2'!$A27:$S467,16,FALSE)=0,"",VLOOKUP($A24,'Factur-X FR CII D16B - Flux 2'!$A27:$S467,16,FALSE))</f>
        <v/>
      </c>
      <c r="Q24" s="91" t="str">
        <f>IF(VLOOKUP($A24,'Factur-X FR CII D16B - Flux 2'!$A27:$S467,17,FALSE)=0,"",VLOOKUP($A24,'Factur-X FR CII D16B - Flux 2'!$A27:$S467,17,FALSE))</f>
        <v>BR-CO-26</v>
      </c>
      <c r="R24" s="91" t="str">
        <f>IF(VLOOKUP($A24,'Factur-X FR CII D16B - Flux 2'!$A27:$S467,18,FALSE)=0,"",VLOOKUP($A24,'Factur-X FR CII D16B - Flux 2'!$A27:$S467,18,FALSE))</f>
        <v> BASIC WL</v>
      </c>
      <c r="S24" s="95" t="str">
        <f>IF(VLOOKUP($A24,'Factur-X FR CII D16B - Flux 2'!$A27:$S467,19,FALSE)=0,"",VLOOKUP($A24,'Factur-X FR CII D16B - Flux 2'!$A27:$S467,19,FALSE))</f>
        <v/>
      </c>
    </row>
    <row r="25" spans="1:19">
      <c r="A25" s="97" t="s">
        <v>336</v>
      </c>
      <c r="B25" s="91" t="str">
        <f>IF(VLOOKUP($A25,'Factur-X FR CII D16B - Flux 2'!$A28:$S468,2,FALSE)=0,"",VLOOKUP($A25,'Factur-X FR CII D16B - Flux 2'!$A28:$S468,2,FALSE))</f>
        <v> 1..1</v>
      </c>
      <c r="C25" s="43"/>
      <c r="D25" s="31"/>
      <c r="E25" s="144" t="str">
        <f>IF(VLOOKUP($A25,'Factur-X FR CII D16B - Flux 2'!$A25:$S464,5,FALSE)=0,"",VLOOKUP($A25,'Factur-X FR CII D16B - Flux 2'!$A25:$S464,5,FALSE))</f>
        <v> Schema ID</v>
      </c>
      <c r="F25" s="208"/>
      <c r="G25" s="291" t="str">
        <f>IF(VLOOKUP($A25,'Factur-X FR CII D16B - Flux 2'!$A26:$S466,7,FALSE)=0,"",VLOOKUP($A25,'Factur-X FR CII D16B - Flux 2'!$A26:$S466,7,FALSE))</f>
        <v> /rsm:CrossIndustryInvoice/rsm:SupplyChainTradeTransaction/ram:ApplicableHeaderTradeAgreement/ram:SellerTradeParty/ram:SpecifiedLegalOrganization/ram:ID/@schemeID</v>
      </c>
      <c r="H25" s="291"/>
      <c r="I25" s="93" t="str">
        <f>IF(VLOOKUP($A25,'Factur-X FR CII D16B - Flux 2'!$A28:$S468,9,FALSE)=0,"",VLOOKUP($A25,'Factur-X FR CII D16B - Flux 2'!$A28:$S468,9,FALSE))</f>
        <v> IDENTIFIER</v>
      </c>
      <c r="J25" s="93">
        <f>IF(VLOOKUP($A25,'Factur-X FR CII D16B - Flux 2'!$A28:$S468,10,FALSE)=0,"",VLOOKUP($A25,'Factur-X FR CII D16B - Flux 2'!$A28:$S468,10,FALSE))</f>
        <v>4</v>
      </c>
      <c r="K25" s="93" t="str">
        <f>IF(VLOOKUP($A25,'Factur-X FR CII D16B - Flux 2'!$A28:$S468,11,FALSE)=0,"",VLOOKUP($A25,'Factur-X FR CII D16B - Flux 2'!$A28:$S468,11,FALSE))</f>
        <v> ISO6523 (ICD)</v>
      </c>
      <c r="L25" s="94" t="str">
        <f>IF(VLOOKUP($A25,'Factur-X FR CII D16B - Flux 2'!$A28:$S468,12,FALSE)=0,"",VLOOKUP($A25,'Factur-X FR CII D16B - Flux 2'!$A28:$S468,12,FALSE))</f>
        <v> Value = 0002 for a SIREN</v>
      </c>
      <c r="M25" s="95" t="str">
        <f>IF(VLOOKUP($A25,'Factur-X FR CII D16B - Flux 2'!$A28:$S468,13,FALSE)=0,"",VLOOKUP($A25,'Factur-X FR CII D16B - Flux 2'!$A28:$S468,13,FALSE))</f>
        <v/>
      </c>
      <c r="N25" s="95" t="str">
        <f>IF(VLOOKUP($A25,'Factur-X FR CII D16B - Flux 2'!$A28:$S468,14,FALSE)=0,"",VLOOKUP($A25,'Factur-X FR CII D16B - Flux 2'!$A28:$S468,14,FALSE))</f>
        <v/>
      </c>
      <c r="O25" s="91" t="str">
        <f>IF(VLOOKUP($A25,'Factur-X FR CII D16B - Flux 2'!$A28:$S468,15,FALSE)=0,"",VLOOKUP($A25,'Factur-X FR CII D16B - Flux 2'!$A28:$S468,15,FALSE))</f>
        <v> G6.08</v>
      </c>
      <c r="P25" s="91" t="str">
        <f>IF(VLOOKUP($A25,'Factur-X FR CII D16B - Flux 2'!$A28:$S468,16,FALSE)=0,"",VLOOKUP($A25,'Factur-X FR CII D16B - Flux 2'!$A28:$S468,16,FALSE))</f>
        <v/>
      </c>
      <c r="Q25" s="91" t="str">
        <f>IF(VLOOKUP($A25,'Factur-X FR CII D16B - Flux 2'!$A28:$S468,17,FALSE)=0,"",VLOOKUP($A25,'Factur-X FR CII D16B - Flux 2'!$A28:$S468,17,FALSE))</f>
        <v/>
      </c>
      <c r="R25" s="91" t="str">
        <f>IF(VLOOKUP($A25,'Factur-X FR CII D16B - Flux 2'!$A28:$S468,18,FALSE)=0,"",VLOOKUP($A25,'Factur-X FR CII D16B - Flux 2'!$A28:$S468,18,FALSE))</f>
        <v> BASIC WL</v>
      </c>
      <c r="S25" s="95" t="str">
        <f>IF(VLOOKUP($A25,'Factur-X FR CII D16B - Flux 2'!$A28:$S468,19,FALSE)=0,"",VLOOKUP($A25,'Factur-X FR CII D16B - Flux 2'!$A28:$S468,19,FALSE))</f>
        <v/>
      </c>
    </row>
    <row r="26" spans="1:19" ht="70">
      <c r="A26" s="97" t="s">
        <v>339</v>
      </c>
      <c r="B26" s="91" t="str">
        <f>IF(VLOOKUP($A26,'Factur-X FR CII D16B - Flux 2'!$A29:$S469,2,FALSE)=0,"",VLOOKUP($A26,'Factur-X FR CII D16B - Flux 2'!$A29:$S469,2,FALSE))</f>
        <v> 0..1</v>
      </c>
      <c r="C26" s="43"/>
      <c r="D26" s="137" t="str">
        <f>IF(VLOOKUP($A26,'Factur-X FR CII D16B - Flux 2'!$A27:$S466,4,FALSE)=0,"",VLOOKUP($A26,'Factur-X FR CII D16B - Flux 2'!$A27:$S466,4,FALSE))</f>
        <v> Seller's VAT identifier</v>
      </c>
      <c r="E26" s="99"/>
      <c r="F26" s="133"/>
      <c r="G26" s="291" t="str">
        <f>IF(VLOOKUP($A26,'Factur-X FR CII D16B - Flux 2'!$A27:$S467,7,FALSE)=0,"",VLOOKUP($A26,'Factur-X FR CII D16B - Flux 2'!$A27:$S467,7,FALSE))</f>
        <v> /rsm:CrossIndustryInvoice/rsm:SupplyChainTradeTransaction/ram:ApplicableHeaderTradeAgreement/ram:SellerTradeParty/ram:SpecifiedTaxRegistration/ram:ID</v>
      </c>
      <c r="H26" s="291"/>
      <c r="I26" s="93" t="str">
        <f>IF(VLOOKUP($A26,'Factur-X FR CII D16B - Flux 2'!$A29:$S469,9,FALSE)=0,"",VLOOKUP($A26,'Factur-X FR CII D16B - Flux 2'!$A29:$S469,9,FALSE))</f>
        <v> IDENTIFIER</v>
      </c>
      <c r="J26" s="93">
        <f>IF(VLOOKUP($A26,'Factur-X FR CII D16B - Flux 2'!$A29:$S469,10,FALSE)=0,"",VLOOKUP($A26,'Factur-X FR CII D16B - Flux 2'!$A29:$S469,10,FALSE))</f>
        <v>15</v>
      </c>
      <c r="K26" s="93" t="str">
        <f>IF(VLOOKUP($A26,'Factur-X FR CII D16B - Flux 2'!$A29:$S469,11,FALSE)=0,"",VLOOKUP($A26,'Factur-X FR CII D16B - Flux 2'!$A29:$S469,11,FALSE))</f>
        <v/>
      </c>
      <c r="L26" s="94" t="str">
        <f>IF(VLOOKUP($A26,'Factur-X FR CII D16B - Flux 2'!$A29:$S469,12,FALSE)=0,"",VLOOKUP($A26,'Factur-X FR CII D16B - Flux 2'!$A29:$S469,12,FALSE))</f>
        <v/>
      </c>
      <c r="M26" s="95" t="str">
        <f>IF(VLOOKUP($A26,'Factur-X FR CII D16B - Flux 2'!$A29:$S469,13,FALSE)=0,"",VLOOKUP($A26,'Factur-X FR CII D16B - Flux 2'!$A29:$S469,13,FALSE))</f>
        <v> Seller's VAT ID (also called Seller's VAT Identification Number).</v>
      </c>
      <c r="N26" s="95" t="str">
        <f>IF(VLOOKUP($A26,'Factur-X FR CII D16B - Flux 2'!$A29:$S469,14,FALSE)=0,"",VLOOKUP($A26,'Factur-X FR CII D16B - Flux 2'!$A29:$S469,14,FALSE))</f>
        <v>According to Article 215 of Council Directive 2006/112/EC [2], the individual VAT identification number includes a prefix in accordance with ISO 3166-1 alpha-2 to identify the Member State by which it was awarded. However, Greece is allowed to use the prefix "EL".</v>
      </c>
      <c r="O26" s="91" t="str">
        <f>IF(VLOOKUP($A26,'Factur-X FR CII D16B - Flux 2'!$A29:$S469,15,FALSE)=0,"",VLOOKUP($A26,'Factur-X FR CII D16B - Flux 2'!$A29:$S469,15,FALSE))</f>
        <v> G1.47 G6.11</v>
      </c>
      <c r="P26" s="91" t="str">
        <f>IF(VLOOKUP($A26,'Factur-X FR CII D16B - Flux 2'!$A29:$S469,16,FALSE)=0,"",VLOOKUP($A26,'Factur-X FR CII D16B - Flux 2'!$A29:$S469,16,FALSE))</f>
        <v/>
      </c>
      <c r="Q26" s="91" t="str">
        <f>IF(VLOOKUP($A26,'Factur-X FR CII D16B - Flux 2'!$A29:$S469,17,FALSE)=0,"",VLOOKUP($A26,'Factur-X FR CII D16B - Flux 2'!$A29:$S469,17,FALSE))</f>
        <v> BR-CO-9 BR-CO-26</v>
      </c>
      <c r="R26" s="91" t="str">
        <f>IF(VLOOKUP($A26,'Factur-X FR CII D16B - Flux 2'!$A29:$S469,18,FALSE)=0,"",VLOOKUP($A26,'Factur-X FR CII D16B - Flux 2'!$A29:$S469,18,FALSE))</f>
        <v> MINIMUM</v>
      </c>
      <c r="S26" s="95" t="str">
        <f>IF(VLOOKUP($A26,'Factur-X FR CII D16B - Flux 2'!$A29:$S469,19,FALSE)=0,"",VLOOKUP($A26,'Factur-X FR CII D16B - Flux 2'!$A29:$S469,19,FALSE))</f>
        <v/>
      </c>
    </row>
    <row r="27" spans="1:19">
      <c r="A27" s="97" t="s">
        <v>346</v>
      </c>
      <c r="B27" s="91" t="str">
        <f>IF(VLOOKUP($A27,'Factur-X FR CII D16B - Flux 2'!$A30:$S470,2,FALSE)=0,"",VLOOKUP($A27,'Factur-X FR CII D16B - Flux 2'!$A30:$S470,2,FALSE))</f>
        <v> 1..1</v>
      </c>
      <c r="C27" s="43"/>
      <c r="D27" s="31"/>
      <c r="E27" s="147" t="str">
        <f>IF(VLOOKUP($A27,'Factur-X FR CII D16B - Flux 2'!$A27:$S466,5,FALSE)=0,"",VLOOKUP($A27,'Factur-X FR CII D16B - Flux 2'!$A27:$S466,5,FALSE))</f>
        <v> Qualifier of Seller's VAT Identifier</v>
      </c>
      <c r="F27" s="208"/>
      <c r="G27" s="291" t="str">
        <f>IF(VLOOKUP($A27,'Factur-X FR CII D16B - Flux 2'!$A28:$S468,7,FALSE)=0,"",VLOOKUP($A27,'Factur-X FR CII D16B - Flux 2'!$A28:$S468,7,FALSE))</f>
        <v> /rsm:CrossIndustryInvoice/rsm:SupplyChainTradeTransaction/ram:ApplicableHeaderTradeAgreement/ram:SellerTradeParty/ram:SpecifiedTaxRegistration/ram:ID with cac:TaxScheme/cbc:ID = “VAT”</v>
      </c>
      <c r="H27" s="291"/>
      <c r="I27" s="93" t="str">
        <f>IF(VLOOKUP($A27,'Factur-X FR CII D16B - Flux 2'!$A30:$S470,9,FALSE)=0,"",VLOOKUP($A27,'Factur-X FR CII D16B - Flux 2'!$A30:$S470,9,FALSE))</f>
        <v> CODED</v>
      </c>
      <c r="J27" s="93">
        <f>IF(VLOOKUP($A27,'Factur-X FR CII D16B - Flux 2'!$A30:$S470,10,FALSE)=0,"",VLOOKUP($A27,'Factur-X FR CII D16B - Flux 2'!$A30:$S470,10,FALSE))</f>
        <v>3</v>
      </c>
      <c r="K27" s="93" t="str">
        <f>IF(VLOOKUP($A27,'Factur-X FR CII D16B - Flux 2'!$A30:$S470,11,FALSE)=0,"",VLOOKUP($A27,'Factur-X FR CII D16B - Flux 2'!$A30:$S470,11,FALSE))</f>
        <v> Value = VAT (UBL) Value = VA (CII)</v>
      </c>
      <c r="L27" s="94" t="str">
        <f>IF(VLOOKUP($A27,'Factur-X FR CII D16B - Flux 2'!$A30:$S470,12,FALSE)=0,"",VLOOKUP($A27,'Factur-X FR CII D16B - Flux 2'!$A30:$S470,12,FALSE))</f>
        <v/>
      </c>
      <c r="M27" s="95" t="str">
        <f>IF(VLOOKUP($A27,'Factur-X FR CII D16B - Flux 2'!$A30:$S470,13,FALSE)=0,"",VLOOKUP($A27,'Factur-X FR CII D16B - Flux 2'!$A30:$S470,13,FALSE))</f>
        <v/>
      </c>
      <c r="N27" s="95" t="str">
        <f>IF(VLOOKUP($A27,'Factur-X FR CII D16B - Flux 2'!$A30:$S470,14,FALSE)=0,"",VLOOKUP($A27,'Factur-X FR CII D16B - Flux 2'!$A30:$S470,14,FALSE))</f>
        <v/>
      </c>
      <c r="O27" s="91" t="str">
        <f>IF(VLOOKUP($A27,'Factur-X FR CII D16B - Flux 2'!$A30:$S470,15,FALSE)=0,"",VLOOKUP($A27,'Factur-X FR CII D16B - Flux 2'!$A30:$S470,15,FALSE))</f>
        <v> G6.11</v>
      </c>
      <c r="P27" s="91" t="str">
        <f>IF(VLOOKUP($A27,'Factur-X FR CII D16B - Flux 2'!$A30:$S470,16,FALSE)=0,"",VLOOKUP($A27,'Factur-X FR CII D16B - Flux 2'!$A30:$S470,16,FALSE))</f>
        <v/>
      </c>
      <c r="Q27" s="91" t="str">
        <f>IF(VLOOKUP($A27,'Factur-X FR CII D16B - Flux 2'!$A30:$S470,17,FALSE)=0,"",VLOOKUP($A27,'Factur-X FR CII D16B - Flux 2'!$A30:$S470,17,FALSE))</f>
        <v/>
      </c>
      <c r="R27" s="91" t="str">
        <f>IF(VLOOKUP($A27,'Factur-X FR CII D16B - Flux 2'!$A30:$S470,18,FALSE)=0,"",VLOOKUP($A27,'Factur-X FR CII D16B - Flux 2'!$A30:$S470,18,FALSE))</f>
        <v> MINIMUM</v>
      </c>
      <c r="S27" s="95" t="str">
        <f>IF(VLOOKUP($A27,'Factur-X FR CII D16B - Flux 2'!$A30:$S470,19,FALSE)=0,"",VLOOKUP($A27,'Factur-X FR CII D16B - Flux 2'!$A30:$S470,19,FALSE))</f>
        <v/>
      </c>
    </row>
    <row r="28" spans="1:19" ht="28">
      <c r="A28" s="97" t="s">
        <v>374</v>
      </c>
      <c r="B28" s="91" t="str">
        <f>IF(VLOOKUP($A28,'Factur-X FR CII D16B - Flux 2'!$A33:$S473,2,FALSE)=0,"",VLOOKUP($A28,'Factur-X FR CII D16B - Flux 2'!$A33:$S473,2,FALSE))</f>
        <v> 1..1</v>
      </c>
      <c r="C28" s="43"/>
      <c r="D28" s="137" t="str">
        <f>IF(VLOOKUP($A28,'Factur-X FR CII D16B - Flux 2'!$A28:$S467,4,FALSE)=0,"",VLOOKUP($A28,'Factur-X FR CII D16B - Flux 2'!$A28:$S467,4,FALSE))</f>
        <v> SELLER'S MAILING ADDRESS</v>
      </c>
      <c r="E28" s="99"/>
      <c r="F28" s="99"/>
      <c r="G28" s="291" t="str">
        <f>IF(VLOOKUP($A28,'Factur-X FR CII D16B - Flux 2'!$A29:$S469,7,FALSE)=0,"",VLOOKUP($A28,'Factur-X FR CII D16B - Flux 2'!$A29:$S469,7,FALSE))</f>
        <v> /rsm:CrossIndustryInvoice/rsm:SupplyChainTradeTransaction/ram:ApplicableHeaderTradeAgreement/ram:SellerTradeParty/ram:PostalTradeAddress</v>
      </c>
      <c r="H28" s="291"/>
      <c r="I28" s="93" t="str">
        <f>IF(VLOOKUP($A28,'Factur-X FR CII D16B - Flux 2'!$A33:$S473,9,FALSE)=0,"",VLOOKUP($A28,'Factur-X FR CII D16B - Flux 2'!$A33:$S473,9,FALSE))</f>
        <v/>
      </c>
      <c r="J28" s="93" t="str">
        <f>IF(VLOOKUP($A28,'Factur-X FR CII D16B - Flux 2'!$A33:$S473,10,FALSE)=0,"",VLOOKUP($A28,'Factur-X FR CII D16B - Flux 2'!$A33:$S473,10,FALSE))</f>
        <v/>
      </c>
      <c r="K28" s="93" t="str">
        <f>IF(VLOOKUP($A28,'Factur-X FR CII D16B - Flux 2'!$A33:$S473,11,FALSE)=0,"",VLOOKUP($A28,'Factur-X FR CII D16B - Flux 2'!$A33:$S473,11,FALSE))</f>
        <v/>
      </c>
      <c r="L28" s="94" t="str">
        <f>IF(VLOOKUP($A28,'Factur-X FR CII D16B - Flux 2'!$A33:$S473,12,FALSE)=0,"",VLOOKUP($A28,'Factur-X FR CII D16B - Flux 2'!$A33:$S473,12,FALSE))</f>
        <v/>
      </c>
      <c r="M28" s="95" t="str">
        <f>IF(VLOOKUP($A28,'Factur-X FR CII D16B - Flux 2'!$A33:$S473,13,FALSE)=0,"",VLOOKUP($A28,'Factur-X FR CII D16B - Flux 2'!$A33:$S473,13,FALSE))</f>
        <v>Group of business terms providing information on the Seller's address.</v>
      </c>
      <c r="N28" s="95" t="str">
        <f>IF(VLOOKUP($A28,'Factur-X FR CII D16B - Flux 2'!$A33:$S473,14,FALSE)=0,"",VLOOKUP($A28,'Factur-X FR CII D16B - Flux 2'!$A33:$S473,14,FALSE))</f>
        <v> Relevant elements of the address must be completed to comply with legal requirements.</v>
      </c>
      <c r="O28" s="91" t="str">
        <f>IF(VLOOKUP($A28,'Factur-X FR CII D16B - Flux 2'!$A33:$S473,15,FALSE)=0,"",VLOOKUP($A28,'Factur-X FR CII D16B - Flux 2'!$A33:$S473,15,FALSE))</f>
        <v> G6.08</v>
      </c>
      <c r="P28" s="91" t="str">
        <f>IF(VLOOKUP($A28,'Factur-X FR CII D16B - Flux 2'!$A33:$S473,16,FALSE)=0,"",VLOOKUP($A28,'Factur-X FR CII D16B - Flux 2'!$A33:$S473,16,FALSE))</f>
        <v/>
      </c>
      <c r="Q28" s="91" t="str">
        <f>IF(VLOOKUP($A28,'Factur-X FR CII D16B - Flux 2'!$A33:$S473,17,FALSE)=0,"",VLOOKUP($A28,'Factur-X FR CII D16B - Flux 2'!$A33:$S473,17,FALSE))</f>
        <v> BR-8</v>
      </c>
      <c r="R28" s="91" t="str">
        <f>IF(VLOOKUP($A28,'Factur-X FR CII D16B - Flux 2'!$A33:$S473,18,FALSE)=0,"",VLOOKUP($A28,'Factur-X FR CII D16B - Flux 2'!$A33:$S473,18,FALSE))</f>
        <v> MINIMUM</v>
      </c>
      <c r="S28" s="95" t="str">
        <f>IF(VLOOKUP($A28,'Factur-X FR CII D16B - Flux 2'!$A33:$S473,19,FALSE)=0,"",VLOOKUP($A28,'Factur-X FR CII D16B - Flux 2'!$A33:$S473,19,FALSE))</f>
        <v/>
      </c>
    </row>
    <row r="29" spans="1:19" ht="70">
      <c r="A29" s="223" t="s">
        <v>406</v>
      </c>
      <c r="B29" s="91" t="str">
        <f>IF(VLOOKUP($A29,'Factur-X FR CII D16B - Flux 2'!$A34:$S474,2,FALSE)=0,"",VLOOKUP($A29,'Factur-X FR CII D16B - Flux 2'!$A34:$S474,2,FALSE))</f>
        <v> 1..1</v>
      </c>
      <c r="C29" s="43"/>
      <c r="D29" s="34" t="str">
        <f>IF(VLOOKUP($A29,'Factur-X FR CII D16B - Flux 2'!$A29:$S468,4,FALSE)=0,"",VLOOKUP($A29,'Factur-X FR CII D16B - Flux 2'!$A29:$S468,4,FALSE))</f>
        <v/>
      </c>
      <c r="E29" s="147" t="str">
        <f>IF(VLOOKUP($A29,'Factur-X FR CII D16B - Flux 2'!$A29:$S468,5,FALSE)=0,"",VLOOKUP($A29,'Factur-X FR CII D16B - Flux 2'!$A29:$S468,5,FALSE))</f>
        <v> Seller country code</v>
      </c>
      <c r="F29" s="208"/>
      <c r="G29" s="291" t="str">
        <f>IF(VLOOKUP($A29,'Factur-X FR CII D16B - Flux 2'!$A30:$S470,7,FALSE)=0,"",VLOOKUP($A29,'Factur-X FR CII D16B - Flux 2'!$A30:$S470,7,FALSE))</f>
        <v> /rsm:CrossIndustryInvoice/rsm:SupplyChainTradeTransaction/ram:ApplicableHeaderTradeAgreement/ram:SellerTradeParty/ram:PostalTradeAddress/ram:CountryID</v>
      </c>
      <c r="H29" s="291"/>
      <c r="I29" s="93" t="str">
        <f>IF(VLOOKUP($A29,'Factur-X FR CII D16B - Flux 2'!$A34:$S474,9,FALSE)=0,"",VLOOKUP($A29,'Factur-X FR CII D16B - Flux 2'!$A34:$S474,9,FALSE))</f>
        <v> CODED</v>
      </c>
      <c r="J29" s="93">
        <f>IF(VLOOKUP($A29,'Factur-X FR CII D16B - Flux 2'!$A34:$S474,10,FALSE)=0,"",VLOOKUP($A29,'Factur-X FR CII D16B - Flux 2'!$A34:$S474,10,FALSE))</f>
        <v>2</v>
      </c>
      <c r="K29" s="93" t="str">
        <f>IF(VLOOKUP($A29,'Factur-X FR CII D16B - Flux 2'!$A34:$S474,11,FALSE)=0,"",VLOOKUP($A29,'Factur-X FR CII D16B - Flux 2'!$A34:$S474,11,FALSE))</f>
        <v> ISO 3166</v>
      </c>
      <c r="L29" s="94" t="str">
        <f>IF(VLOOKUP($A29,'Factur-X FR CII D16B - Flux 2'!$A34:$S474,12,FALSE)=0,"",VLOOKUP($A29,'Factur-X FR CII D16B - Flux 2'!$A34:$S474,12,FALSE))</f>
        <v/>
      </c>
      <c r="M29" s="95" t="str">
        <f>IF(VLOOKUP($A29,'Factur-X FR CII D16B - Flux 2'!$A34:$S474,13,FALSE)=0,"",VLOOKUP($A29,'Factur-X FR CII D16B - Flux 2'!$A34:$S474,13,FALSE))</f>
        <v> Country identification code.</v>
      </c>
      <c r="N29" s="95" t="str">
        <f>IF(VLOOKUP($A29,'Factur-X FR CII D16B - Flux 2'!$A34:$S474,14,FALSE)=0,"",VLOOKUP($A29,'Factur-X FR CII D16B - Flux 2'!$A34:$S474,14,FALSE))</f>
        <v> Valid country lists are registered with the Maintenance Agency for ISO 3166-1 “Codes for the representation of country names and their subdivisions”. It is recommended to use alpha-2 representation.</v>
      </c>
      <c r="O29" s="91" t="str">
        <f>IF(VLOOKUP($A29,'Factur-X FR CII D16B - Flux 2'!$A34:$S474,15,FALSE)=0,"",VLOOKUP($A29,'Factur-X FR CII D16B - Flux 2'!$A34:$S474,15,FALSE))</f>
        <v> G2.01 G6.08</v>
      </c>
      <c r="P29" s="91" t="str">
        <f>IF(VLOOKUP($A29,'Factur-X FR CII D16B - Flux 2'!$A34:$S474,16,FALSE)=0,"",VLOOKUP($A29,'Factur-X FR CII D16B - Flux 2'!$A34:$S474,16,FALSE))</f>
        <v/>
      </c>
      <c r="Q29" s="91" t="str">
        <f>IF(VLOOKUP($A29,'Factur-X FR CII D16B - Flux 2'!$A34:$S474,17,FALSE)=0,"",VLOOKUP($A29,'Factur-X FR CII D16B - Flux 2'!$A34:$S474,17,FALSE))</f>
        <v> BR-9</v>
      </c>
      <c r="R29" s="91" t="str">
        <f>IF(VLOOKUP($A29,'Factur-X FR CII D16B - Flux 2'!$A34:$S474,18,FALSE)=0,"",VLOOKUP($A29,'Factur-X FR CII D16B - Flux 2'!$A34:$S474,18,FALSE))</f>
        <v> MINIMUM</v>
      </c>
      <c r="S29" s="95" t="str">
        <f>IF(VLOOKUP($A29,'Factur-X FR CII D16B - Flux 2'!$A34:$S474,19,FALSE)=0,"",VLOOKUP($A29,'Factur-X FR CII D16B - Flux 2'!$A34:$S474,19,FALSE))</f>
        <v/>
      </c>
    </row>
    <row r="30" spans="1:19" ht="28">
      <c r="A30" s="89" t="s">
        <v>431</v>
      </c>
      <c r="B30" s="91" t="str">
        <f>IF(VLOOKUP($A30,'Factur-X FR CII D16B - Flux 2'!$A35:$S475,2,FALSE)=0,"",VLOOKUP($A30,'Factur-X FR CII D16B - Flux 2'!$A35:$S475,2,FALSE))</f>
        <v> 1..1</v>
      </c>
      <c r="C30" s="237" t="str">
        <f>IF(VLOOKUP($A30,'Factur-X FR CII D16B - Flux 2'!$A30:$S469,3,FALSE)=0,"",VLOOKUP($A30,'Factur-X FR CII D16B - Flux 2'!$A30:$S469,3,FALSE))</f>
        <v> BUYER</v>
      </c>
      <c r="D30" s="209"/>
      <c r="E30" s="209"/>
      <c r="F30" s="209" t="str">
        <f>IF(VLOOKUP($A30,'Factur-X FR CII D16B - Flux 2'!$A30:$S469,6,FALSE)=0,"",VLOOKUP($A30,'Factur-X FR CII D16B - Flux 2'!$A30:$S469,6,FALSE))</f>
        <v/>
      </c>
      <c r="G30" s="291" t="str">
        <f>IF(VLOOKUP($A30,'Factur-X FR CII D16B - Flux 2'!$A31:$S471,7,FALSE)=0,"",VLOOKUP($A30,'Factur-X FR CII D16B - Flux 2'!$A31:$S471,7,FALSE))</f>
        <v> /rsm:CrossIndustryInvoice/rsm:SupplyChainTradeTransaction/ram:ApplicableHeaderTradeAgreement/ram:BuyerTradeParty</v>
      </c>
      <c r="H30" s="291"/>
      <c r="I30" s="93" t="str">
        <f>IF(VLOOKUP($A30,'Factur-X FR CII D16B - Flux 2'!$A35:$S475,9,FALSE)=0,"",VLOOKUP($A30,'Factur-X FR CII D16B - Flux 2'!$A35:$S475,9,FALSE))</f>
        <v/>
      </c>
      <c r="J30" s="93" t="str">
        <f>IF(VLOOKUP($A30,'Factur-X FR CII D16B - Flux 2'!$A35:$S475,10,FALSE)=0,"",VLOOKUP($A30,'Factur-X FR CII D16B - Flux 2'!$A35:$S475,10,FALSE))</f>
        <v/>
      </c>
      <c r="K30" s="93" t="str">
        <f>IF(VLOOKUP($A30,'Factur-X FR CII D16B - Flux 2'!$A35:$S475,11,FALSE)=0,"",VLOOKUP($A30,'Factur-X FR CII D16B - Flux 2'!$A35:$S475,11,FALSE))</f>
        <v/>
      </c>
      <c r="L30" s="94" t="str">
        <f>IF(VLOOKUP($A30,'Factur-X FR CII D16B - Flux 2'!$A35:$S475,12,FALSE)=0,"",VLOOKUP($A30,'Factur-X FR CII D16B - Flux 2'!$A35:$S475,12,FALSE))</f>
        <v/>
      </c>
      <c r="M30" s="95" t="str">
        <f>IF(VLOOKUP($A30,'Factur-X FR CII D16B - Flux 2'!$A35:$S475,13,FALSE)=0,"",VLOOKUP($A30,'Factur-X FR CII D16B - Flux 2'!$A35:$S475,13,FALSE))</f>
        <v>Group of business terms providing information about the Buyer.</v>
      </c>
      <c r="N30" s="95" t="str">
        <f>IF(VLOOKUP($A30,'Factur-X FR CII D16B - Flux 2'!$A35:$S475,14,FALSE)=0,"",VLOOKUP($A30,'Factur-X FR CII D16B - Flux 2'!$A35:$S475,14,FALSE))</f>
        <v/>
      </c>
      <c r="O30" s="91" t="str">
        <f>IF(VLOOKUP($A30,'Factur-X FR CII D16B - Flux 2'!$A35:$S475,15,FALSE)=0,"",VLOOKUP($A30,'Factur-X FR CII D16B - Flux 2'!$A35:$S475,15,FALSE))</f>
        <v> G6.08</v>
      </c>
      <c r="P30" s="91" t="str">
        <f>IF(VLOOKUP($A30,'Factur-X FR CII D16B - Flux 2'!$A35:$S475,16,FALSE)=0,"",VLOOKUP($A30,'Factur-X FR CII D16B - Flux 2'!$A35:$S475,16,FALSE))</f>
        <v/>
      </c>
      <c r="Q30" s="91" t="str">
        <f>IF(VLOOKUP($A30,'Factur-X FR CII D16B - Flux 2'!$A35:$S475,17,FALSE)=0,"",VLOOKUP($A30,'Factur-X FR CII D16B - Flux 2'!$A35:$S475,17,FALSE))</f>
        <v/>
      </c>
      <c r="R30" s="91" t="str">
        <f>IF(VLOOKUP($A30,'Factur-X FR CII D16B - Flux 2'!$A35:$S475,18,FALSE)=0,"",VLOOKUP($A30,'Factur-X FR CII D16B - Flux 2'!$A35:$S475,18,FALSE))</f>
        <v> MINIMUM</v>
      </c>
      <c r="S30" s="95" t="str">
        <f>IF(VLOOKUP($A30,'Factur-X FR CII D16B - Flux 2'!$A35:$S475,19,FALSE)=0,"",VLOOKUP($A30,'Factur-X FR CII D16B - Flux 2'!$A35:$S475,19,FALSE))</f>
        <v/>
      </c>
    </row>
    <row r="31" spans="1:19" ht="56">
      <c r="A31" s="97" t="s">
        <v>463</v>
      </c>
      <c r="B31" s="91" t="str">
        <f>IF(VLOOKUP($A31,'Factur-X FR CII D16B - Flux 2'!$A36:$S476,2,FALSE)=0,"",VLOOKUP($A31,'Factur-X FR CII D16B - Flux 2'!$A36:$S476,2,FALSE))</f>
        <v> 0..1</v>
      </c>
      <c r="C31" s="43"/>
      <c r="D31" s="137" t="str">
        <f>IF(VLOOKUP($A31,'Factur-X FR CII D16B - Flux 2'!$A31:$S470,4,FALSE)=0,"",VLOOKUP($A31,'Factur-X FR CII D16B - Flux 2'!$A31:$S470,4,FALSE))</f>
        <v> SIREN number</v>
      </c>
      <c r="E31" s="99"/>
      <c r="F31" s="133"/>
      <c r="G31" s="291" t="str">
        <f>IF(VLOOKUP($A31,'Factur-X FR CII D16B - Flux 2'!$A32:$S472,7,FALSE)=0,"",VLOOKUP($A31,'Factur-X FR CII D16B - Flux 2'!$A32:$S472,7,FALSE))</f>
        <v> /rsm:CrossIndustryInvoice/rsm:SupplyChainTradeTransaction/ram:ApplicableHeaderTradeAgreement/ram:BuyerTradeParty/ram:SpecifiedLegalOrganization/ram:ID</v>
      </c>
      <c r="H31" s="291"/>
      <c r="I31" s="93" t="str">
        <f>IF(VLOOKUP($A31,'Factur-X FR CII D16B - Flux 2'!$A36:$S476,9,FALSE)=0,"",VLOOKUP($A31,'Factur-X FR CII D16B - Flux 2'!$A36:$S476,9,FALSE))</f>
        <v> IDENTIFIER</v>
      </c>
      <c r="J31" s="93">
        <f>IF(VLOOKUP($A31,'Factur-X FR CII D16B - Flux 2'!$A36:$S476,10,FALSE)=0,"",VLOOKUP($A31,'Factur-X FR CII D16B - Flux 2'!$A36:$S476,10,FALSE))</f>
        <v>9</v>
      </c>
      <c r="K31" s="93" t="str">
        <f>IF(VLOOKUP($A31,'Factur-X FR CII D16B - Flux 2'!$A36:$S476,11,FALSE)=0,"",VLOOKUP($A31,'Factur-X FR CII D16B - Flux 2'!$A36:$S476,11,FALSE))</f>
        <v/>
      </c>
      <c r="L31" s="94" t="str">
        <f>IF(VLOOKUP($A31,'Factur-X FR CII D16B - Flux 2'!$A36:$S476,12,FALSE)=0,"",VLOOKUP($A31,'Factur-X FR CII D16B - Flux 2'!$A36:$S476,12,FALSE))</f>
        <v/>
      </c>
      <c r="M31" s="95" t="str">
        <f>IF(VLOOKUP($A31,'Factur-X FR CII D16B - Flux 2'!$A36:$S476,13,FALSE)=0,"",VLOOKUP($A31,'Factur-X FR CII D16B - Flux 2'!$A36:$S476,13,FALSE))</f>
        <v> Identifier issued by an official registration body, which identifies the Buyer as a legal entity or legal entity.</v>
      </c>
      <c r="N31" s="95" t="str">
        <f>IF(VLOOKUP($A31,'Factur-X FR CII D16B - Flux 2'!$A36:$S476,14,FALSE)=0,"",VLOOKUP($A31,'Factur-X FR CII D16B - Flux 2'!$A36:$S476,14,FALSE))</f>
        <v> If no identification scheme is specified, it should be known to the Buyer and the Seller, for example an identifier exclusively used in the applicable legal environment.</v>
      </c>
      <c r="O31" s="91" t="str">
        <f>IF(VLOOKUP($A31,'Factur-X FR CII D16B - Flux 2'!$A36:$S476,15,FALSE)=0,"",VLOOKUP($A31,'Factur-X FR CII D16B - Flux 2'!$A36:$S476,15,FALSE))</f>
        <v> G1.63 G1.58 G1.79 G6.08</v>
      </c>
      <c r="P31" s="91" t="str">
        <f>IF(VLOOKUP($A31,'Factur-X FR CII D16B - Flux 2'!$A36:$S476,16,FALSE)=0,"",VLOOKUP($A31,'Factur-X FR CII D16B - Flux 2'!$A36:$S476,16,FALSE))</f>
        <v/>
      </c>
      <c r="Q31" s="91" t="str">
        <f>IF(VLOOKUP($A31,'Factur-X FR CII D16B - Flux 2'!$A36:$S476,17,FALSE)=0,"",VLOOKUP($A31,'Factur-X FR CII D16B - Flux 2'!$A36:$S476,17,FALSE))</f>
        <v/>
      </c>
      <c r="R31" s="91" t="str">
        <f>IF(VLOOKUP($A31,'Factur-X FR CII D16B - Flux 2'!$A36:$S476,18,FALSE)=0,"",VLOOKUP($A31,'Factur-X FR CII D16B - Flux 2'!$A36:$S476,18,FALSE))</f>
        <v> MINIMUM</v>
      </c>
      <c r="S31" s="95" t="str">
        <f>IF(VLOOKUP($A31,'Factur-X FR CII D16B - Flux 2'!$A36:$S476,19,FALSE)=0,"",VLOOKUP($A31,'Factur-X FR CII D16B - Flux 2'!$A36:$S476,19,FALSE))</f>
        <v/>
      </c>
    </row>
    <row r="32" spans="1:19" ht="42">
      <c r="A32" s="97" t="s">
        <v>468</v>
      </c>
      <c r="B32" s="91" t="str">
        <f>IF(VLOOKUP($A32,'Factur-X FR CII D16B - Flux 2'!$A37:$S477,2,FALSE)=0,"",VLOOKUP($A32,'Factur-X FR CII D16B - Flux 2'!$A37:$S477,2,FALSE))</f>
        <v> 0..1</v>
      </c>
      <c r="C32" s="44"/>
      <c r="D32" s="31" t="str">
        <f>IF(VLOOKUP($A32,'Factur-X FR CII D16B - Flux 2'!$A32:$S471,4,FALSE)=0,"",VLOOKUP($A32,'Factur-X FR CII D16B - Flux 2'!$A32:$S471,4,FALSE))</f>
        <v/>
      </c>
      <c r="E32" s="287" t="s">
        <v>215</v>
      </c>
      <c r="F32" s="287"/>
      <c r="G32" s="291" t="s">
        <v>1838</v>
      </c>
      <c r="H32" s="291"/>
      <c r="I32" s="93" t="str">
        <f>IF(VLOOKUP($A32,'Factur-X FR CII D16B - Flux 2'!$A37:$S477,9,FALSE)=0,"",VLOOKUP($A32,'Factur-X FR CII D16B - Flux 2'!$A37:$S477,9,FALSE))</f>
        <v> IDENTIFIER</v>
      </c>
      <c r="J32" s="93">
        <f>IF(VLOOKUP($A32,'Factur-X FR CII D16B - Flux 2'!$A37:$S477,10,FALSE)=0,"",VLOOKUP($A32,'Factur-X FR CII D16B - Flux 2'!$A37:$S477,10,FALSE))</f>
        <v>4</v>
      </c>
      <c r="K32" s="93" t="str">
        <f>IF(VLOOKUP($A32,'Factur-X FR CII D16B - Flux 2'!$A37:$S477,11,FALSE)=0,"",VLOOKUP($A32,'Factur-X FR CII D16B - Flux 2'!$A37:$S477,11,FALSE))</f>
        <v> ISO6523 (ICD)</v>
      </c>
      <c r="L32" s="94" t="str">
        <f>IF(VLOOKUP($A32,'Factur-X FR CII D16B - Flux 2'!$A37:$S477,12,FALSE)=0,"",VLOOKUP($A32,'Factur-X FR CII D16B - Flux 2'!$A37:$S477,12,FALSE))</f>
        <v> Value = 0002 for a SIREN</v>
      </c>
      <c r="M32" s="95" t="str">
        <f>IF(VLOOKUP($A32,'Factur-X FR CII D16B - Flux 2'!$A37:$S477,13,FALSE)=0,"",VLOOKUP($A32,'Factur-X FR CII D16B - Flux 2'!$A37:$S477,13,FALSE))</f>
        <v> Buyer Legal Registration ID Schema Identifier</v>
      </c>
      <c r="N32" s="95" t="str">
        <f>IF(VLOOKUP($A32,'Factur-X FR CII D16B - Flux 2'!$A37:$S477,14,FALSE)=0,"",VLOOKUP($A32,'Factur-X FR CII D16B - Flux 2'!$A37:$S477,14,FALSE))</f>
        <v>If used, the schema identifier must be chosen from the list entries published by the ISO 6523 maintenance agency.</v>
      </c>
      <c r="O32" s="91" t="str">
        <f>IF(VLOOKUP($A32,'Factur-X FR CII D16B - Flux 2'!$A37:$S477,15,FALSE)=0,"",VLOOKUP($A32,'Factur-X FR CII D16B - Flux 2'!$A37:$S477,15,FALSE))</f>
        <v> G6.08</v>
      </c>
      <c r="P32" s="91" t="str">
        <f>IF(VLOOKUP($A32,'Factur-X FR CII D16B - Flux 2'!$A37:$S477,16,FALSE)=0,"",VLOOKUP($A32,'Factur-X FR CII D16B - Flux 2'!$A37:$S477,16,FALSE))</f>
        <v/>
      </c>
      <c r="Q32" s="91" t="str">
        <f>IF(VLOOKUP($A32,'Factur-X FR CII D16B - Flux 2'!$A37:$S477,17,FALSE)=0,"",VLOOKUP($A32,'Factur-X FR CII D16B - Flux 2'!$A37:$S477,17,FALSE))</f>
        <v/>
      </c>
      <c r="R32" s="91" t="str">
        <f>IF(VLOOKUP($A32,'Factur-X FR CII D16B - Flux 2'!$A37:$S477,18,FALSE)=0,"",VLOOKUP($A32,'Factur-X FR CII D16B - Flux 2'!$A37:$S477,18,FALSE))</f>
        <v> MINIMUM</v>
      </c>
      <c r="S32" s="95" t="str">
        <f>IF(VLOOKUP($A32,'Factur-X FR CII D16B - Flux 2'!$A37:$S477,19,FALSE)=0,"",VLOOKUP($A32,'Factur-X FR CII D16B - Flux 2'!$A37:$S477,19,FALSE))</f>
        <v/>
      </c>
    </row>
    <row r="33" spans="1:19" ht="70">
      <c r="A33" s="97" t="s">
        <v>471</v>
      </c>
      <c r="B33" s="91" t="str">
        <f>IF(VLOOKUP($A33,'Factur-X FR CII D16B - Flux 2'!$A38:$S478,2,FALSE)=0,"",VLOOKUP($A33,'Factur-X FR CII D16B - Flux 2'!$A38:$S478,2,FALSE))</f>
        <v> 0..1</v>
      </c>
      <c r="C33" s="43"/>
      <c r="D33" s="30" t="str">
        <f>IF(VLOOKUP($A33,'Factur-X FR CII D16B - Flux 2'!$A33:$S472,4,FALSE)=0,"",VLOOKUP($A33,'Factur-X FR CII D16B - Flux 2'!$A33:$S472,4,FALSE))</f>
        <v> Buyer's VAT identifier</v>
      </c>
      <c r="E33" s="99"/>
      <c r="F33" s="133"/>
      <c r="G33" s="291" t="str">
        <f>IF(VLOOKUP($A33,'Factur-X FR CII D16B - Flux 2'!$A34:$S474,7,FALSE)=0,"",VLOOKUP($A33,'Factur-X FR CII D16B - Flux 2'!$A34:$S474,7,FALSE))</f>
        <v> /rsm:CrossIndustryInvoice/rsm:SupplyChainTradeTransaction/ram:ApplicableHeaderTradeAgreement/ram:BuyerTradeParty/ram:SpecifiedTaxRegistration/ram:ID</v>
      </c>
      <c r="H33" s="291"/>
      <c r="I33" s="93" t="str">
        <f>IF(VLOOKUP($A33,'Factur-X FR CII D16B - Flux 2'!$A38:$S478,9,FALSE)=0,"",VLOOKUP($A33,'Factur-X FR CII D16B - Flux 2'!$A38:$S478,9,FALSE))</f>
        <v> IDENTIFIER</v>
      </c>
      <c r="J33" s="93">
        <f>IF(VLOOKUP($A33,'Factur-X FR CII D16B - Flux 2'!$A38:$S478,10,FALSE)=0,"",VLOOKUP($A33,'Factur-X FR CII D16B - Flux 2'!$A38:$S478,10,FALSE))</f>
        <v>18</v>
      </c>
      <c r="K33" s="93" t="str">
        <f>IF(VLOOKUP($A33,'Factur-X FR CII D16B - Flux 2'!$A38:$S478,11,FALSE)=0,"",VLOOKUP($A33,'Factur-X FR CII D16B - Flux 2'!$A38:$S478,11,FALSE))</f>
        <v> ISO 3166</v>
      </c>
      <c r="L33" s="94" t="str">
        <f>IF(VLOOKUP($A33,'Factur-X FR CII D16B - Flux 2'!$A38:$S478,12,FALSE)=0,"",VLOOKUP($A33,'Factur-X FR CII D16B - Flux 2'!$A38:$S478,12,FALSE))</f>
        <v/>
      </c>
      <c r="M33" s="95" t="str">
        <f>IF(VLOOKUP($A33,'Factur-X FR CII D16B - Flux 2'!$A38:$S478,13,FALSE)=0,"",VLOOKUP($A33,'Factur-X FR CII D16B - Flux 2'!$A38:$S478,13,FALSE))</f>
        <v> Buyer's VAT ID (also called Buyer's VAT Identification Number).</v>
      </c>
      <c r="N33" s="95" t="str">
        <f>IF(VLOOKUP($A33,'Factur-X FR CII D16B - Flux 2'!$A38:$S478,14,FALSE)=0,"",VLOOKUP($A33,'Factur-X FR CII D16B - Flux 2'!$A38:$S478,14,FALSE))</f>
        <v> According to Article 215 of Council Directive 2006/112/EC [2], the individual VAT identification number includes a prefix in accordance with ISO 3166-1 alpha-2 to identify the Member State by which it was awarded. However, Greece is allowed to use the prefix "EL".</v>
      </c>
      <c r="O33" s="91" t="str">
        <f>IF(VLOOKUP($A33,'Factur-X FR CII D16B - Flux 2'!$A38:$S478,15,FALSE)=0,"",VLOOKUP($A33,'Factur-X FR CII D16B - Flux 2'!$A38:$S478,15,FALSE))</f>
        <v> G1.78 G6.11</v>
      </c>
      <c r="P33" s="91" t="str">
        <f>IF(VLOOKUP($A33,'Factur-X FR CII D16B - Flux 2'!$A38:$S478,16,FALSE)=0,"",VLOOKUP($A33,'Factur-X FR CII D16B - Flux 2'!$A38:$S478,16,FALSE))</f>
        <v/>
      </c>
      <c r="Q33" s="91" t="str">
        <f>IF(VLOOKUP($A33,'Factur-X FR CII D16B - Flux 2'!$A38:$S478,17,FALSE)=0,"",VLOOKUP($A33,'Factur-X FR CII D16B - Flux 2'!$A38:$S478,17,FALSE))</f>
        <v> BR-CO-9</v>
      </c>
      <c r="R33" s="91" t="str">
        <f>IF(VLOOKUP($A33,'Factur-X FR CII D16B - Flux 2'!$A38:$S478,18,FALSE)=0,"",VLOOKUP($A33,'Factur-X FR CII D16B - Flux 2'!$A38:$S478,18,FALSE))</f>
        <v> BASIC WL</v>
      </c>
      <c r="S33" s="95" t="str">
        <f>IF(VLOOKUP($A33,'Factur-X FR CII D16B - Flux 2'!$A38:$S478,19,FALSE)=0,"",VLOOKUP($A33,'Factur-X FR CII D16B - Flux 2'!$A38:$S478,19,FALSE))</f>
        <v/>
      </c>
    </row>
    <row r="34" spans="1:19">
      <c r="A34" s="97" t="s">
        <v>477</v>
      </c>
      <c r="B34" s="91" t="str">
        <f>IF(VLOOKUP($A34,'Factur-X FR CII D16B - Flux 2'!$A39:$S479,2,FALSE)=0,"",VLOOKUP($A34,'Factur-X FR CII D16B - Flux 2'!$A39:$S479,2,FALSE))</f>
        <v> 1..1</v>
      </c>
      <c r="C34" s="43"/>
      <c r="D34" s="31"/>
      <c r="E34" s="135" t="s">
        <v>1840</v>
      </c>
      <c r="F34" s="207"/>
      <c r="G34" s="291" t="str">
        <f>IF(VLOOKUP($A34,'Factur-X FR CII D16B - Flux 2'!$A35:$S475,7,FALSE)=0,"",VLOOKUP($A34,'Factur-X FR CII D16B - Flux 2'!$A35:$S475,7,FALSE))</f>
        <v>/rsm:CrossIndustryInvoice/rsm:SupplyChainTradeTransaction/ram:ApplicableHeaderTradeAgreement/ram:BuyerTradeParty/ram:SpecifiedTaxRegistration/ram:ID/@schemeID</v>
      </c>
      <c r="H34" s="291"/>
      <c r="I34" s="93" t="str">
        <f>IF(VLOOKUP($A34,'Factur-X FR CII D16B - Flux 2'!$A39:$S479,9,FALSE)=0,"",VLOOKUP($A34,'Factur-X FR CII D16B - Flux 2'!$A39:$S479,9,FALSE))</f>
        <v> CODED</v>
      </c>
      <c r="J34" s="93">
        <f>IF(VLOOKUP($A34,'Factur-X FR CII D16B - Flux 2'!$A39:$S479,10,FALSE)=0,"",VLOOKUP($A34,'Factur-X FR CII D16B - Flux 2'!$A39:$S479,10,FALSE))</f>
        <v>3</v>
      </c>
      <c r="K34" s="93" t="str">
        <f>IF(VLOOKUP($A34,'Factur-X FR CII D16B - Flux 2'!$A39:$S479,11,FALSE)=0,"",VLOOKUP($A34,'Factur-X FR CII D16B - Flux 2'!$A39:$S479,11,FALSE))</f>
        <v> Value = VAT (UBL) Value = VA (CII)</v>
      </c>
      <c r="L34" s="94" t="str">
        <f>IF(VLOOKUP($A34,'Factur-X FR CII D16B - Flux 2'!$A39:$S479,12,FALSE)=0,"",VLOOKUP($A34,'Factur-X FR CII D16B - Flux 2'!$A39:$S479,12,FALSE))</f>
        <v/>
      </c>
      <c r="M34" s="95" t="str">
        <f>IF(VLOOKUP($A34,'Factur-X FR CII D16B - Flux 2'!$A39:$S479,13,FALSE)=0,"",VLOOKUP($A34,'Factur-X FR CII D16B - Flux 2'!$A39:$S479,13,FALSE))</f>
        <v/>
      </c>
      <c r="N34" s="95" t="str">
        <f>IF(VLOOKUP($A34,'Factur-X FR CII D16B - Flux 2'!$A39:$S479,14,FALSE)=0,"",VLOOKUP($A34,'Factur-X FR CII D16B - Flux 2'!$A39:$S479,14,FALSE))</f>
        <v/>
      </c>
      <c r="O34" s="91" t="str">
        <f>IF(VLOOKUP($A34,'Factur-X FR CII D16B - Flux 2'!$A39:$S479,15,FALSE)=0,"",VLOOKUP($A34,'Factur-X FR CII D16B - Flux 2'!$A39:$S479,15,FALSE))</f>
        <v> G6.11</v>
      </c>
      <c r="P34" s="91" t="str">
        <f>IF(VLOOKUP($A34,'Factur-X FR CII D16B - Flux 2'!$A39:$S479,16,FALSE)=0,"",VLOOKUP($A34,'Factur-X FR CII D16B - Flux 2'!$A39:$S479,16,FALSE))</f>
        <v/>
      </c>
      <c r="Q34" s="91" t="str">
        <f>IF(VLOOKUP($A34,'Factur-X FR CII D16B - Flux 2'!$A39:$S479,17,FALSE)=0,"",VLOOKUP($A34,'Factur-X FR CII D16B - Flux 2'!$A39:$S479,17,FALSE))</f>
        <v/>
      </c>
      <c r="R34" s="91" t="str">
        <f>IF(VLOOKUP($A34,'Factur-X FR CII D16B - Flux 2'!$A39:$S479,18,FALSE)=0,"",VLOOKUP($A34,'Factur-X FR CII D16B - Flux 2'!$A39:$S479,18,FALSE))</f>
        <v> BASIC WL</v>
      </c>
      <c r="S34" s="95" t="str">
        <f>IF(VLOOKUP($A34,'Factur-X FR CII D16B - Flux 2'!$A39:$S479,19,FALSE)=0,"",VLOOKUP($A34,'Factur-X FR CII D16B - Flux 2'!$A39:$S479,19,FALSE))</f>
        <v/>
      </c>
    </row>
    <row r="35" spans="1:19" ht="28">
      <c r="A35" s="97" t="s">
        <v>493</v>
      </c>
      <c r="B35" s="91" t="str">
        <f>IF(VLOOKUP($A35,'Factur-X FR CII D16B - Flux 2'!$A40:$S480,2,FALSE)=0,"",VLOOKUP($A35,'Factur-X FR CII D16B - Flux 2'!$A40:$S480,2,FALSE))</f>
        <v> 1..1</v>
      </c>
      <c r="C35" s="43"/>
      <c r="D35" s="137" t="str">
        <f>IF(VLOOKUP($A35,'Factur-X FR CII D16B - Flux 2'!$A34:$S473,4,FALSE)=0,"",VLOOKUP($A35,'Factur-X FR CII D16B - Flux 2'!$A34:$S473,4,FALSE))</f>
        <v> BUYER'S MAILING ADDRESS</v>
      </c>
      <c r="E35" s="99"/>
      <c r="F35" s="99"/>
      <c r="G35" s="291" t="str">
        <f>IF(VLOOKUP($A35,'Factur-X FR CII D16B - Flux 2'!$A36:$S476,7,FALSE)=0,"",VLOOKUP($A35,'Factur-X FR CII D16B - Flux 2'!$A36:$S476,7,FALSE))</f>
        <v> /rsm:CrossIndustryInvoice/rsm:SupplyChainTradeTransaction/ram:ApplicableHeaderTradeAgreement/ram:BuyerTradeParty/ram:PostalTradeAddress</v>
      </c>
      <c r="H35" s="291"/>
      <c r="I35" s="93" t="str">
        <f>IF(VLOOKUP($A35,'Factur-X FR CII D16B - Flux 2'!$A40:$S480,9,FALSE)=0,"",VLOOKUP($A35,'Factur-X FR CII D16B - Flux 2'!$A40:$S480,9,FALSE))</f>
        <v/>
      </c>
      <c r="J35" s="93" t="str">
        <f>IF(VLOOKUP($A35,'Factur-X FR CII D16B - Flux 2'!$A40:$S480,10,FALSE)=0,"",VLOOKUP($A35,'Factur-X FR CII D16B - Flux 2'!$A40:$S480,10,FALSE))</f>
        <v/>
      </c>
      <c r="K35" s="93" t="str">
        <f>IF(VLOOKUP($A35,'Factur-X FR CII D16B - Flux 2'!$A40:$S480,11,FALSE)=0,"",VLOOKUP($A35,'Factur-X FR CII D16B - Flux 2'!$A40:$S480,11,FALSE))</f>
        <v/>
      </c>
      <c r="L35" s="94" t="str">
        <f>IF(VLOOKUP($A35,'Factur-X FR CII D16B - Flux 2'!$A40:$S480,12,FALSE)=0,"",VLOOKUP($A35,'Factur-X FR CII D16B - Flux 2'!$A40:$S480,12,FALSE))</f>
        <v/>
      </c>
      <c r="M35" s="95" t="str">
        <f>IF(VLOOKUP($A35,'Factur-X FR CII D16B - Flux 2'!$A40:$S480,13,FALSE)=0,"",VLOOKUP($A35,'Factur-X FR CII D16B - Flux 2'!$A40:$S480,13,FALSE))</f>
        <v> Group of business terms providing information on the postal address of the Buyer.</v>
      </c>
      <c r="N35" s="95" t="str">
        <f>IF(VLOOKUP($A35,'Factur-X FR CII D16B - Flux 2'!$A40:$S480,14,FALSE)=0,"",VLOOKUP($A35,'Factur-X FR CII D16B - Flux 2'!$A40:$S480,14,FALSE))</f>
        <v> Relevant elements of the address must be completed to comply with legal requirements.</v>
      </c>
      <c r="O35" s="91" t="str">
        <f>IF(VLOOKUP($A35,'Factur-X FR CII D16B - Flux 2'!$A40:$S480,15,FALSE)=0,"",VLOOKUP($A35,'Factur-X FR CII D16B - Flux 2'!$A40:$S480,15,FALSE))</f>
        <v> G6.08</v>
      </c>
      <c r="P35" s="91" t="str">
        <f>IF(VLOOKUP($A35,'Factur-X FR CII D16B - Flux 2'!$A40:$S480,16,FALSE)=0,"",VLOOKUP($A35,'Factur-X FR CII D16B - Flux 2'!$A40:$S480,16,FALSE))</f>
        <v/>
      </c>
      <c r="Q35" s="91" t="str">
        <f>IF(VLOOKUP($A35,'Factur-X FR CII D16B - Flux 2'!$A40:$S480,17,FALSE)=0,"",VLOOKUP($A35,'Factur-X FR CII D16B - Flux 2'!$A40:$S480,17,FALSE))</f>
        <v> BR-10</v>
      </c>
      <c r="R35" s="91" t="str">
        <f>IF(VLOOKUP($A35,'Factur-X FR CII D16B - Flux 2'!$A40:$S480,18,FALSE)=0,"",VLOOKUP($A35,'Factur-X FR CII D16B - Flux 2'!$A40:$S480,18,FALSE))</f>
        <v> BASIC WL</v>
      </c>
      <c r="S35" s="95" t="str">
        <f>IF(VLOOKUP($A35,'Factur-X FR CII D16B - Flux 2'!$A40:$S480,19,FALSE)=0,"",VLOOKUP($A35,'Factur-X FR CII D16B - Flux 2'!$A40:$S480,19,FALSE))</f>
        <v/>
      </c>
    </row>
    <row r="36" spans="1:19" ht="70">
      <c r="A36" s="223" t="s">
        <v>517</v>
      </c>
      <c r="B36" s="91" t="str">
        <f>IF(VLOOKUP($A36,'Factur-X FR CII D16B - Flux 2'!$A47:$S487,2,FALSE)=0,"",VLOOKUP($A36,'Factur-X FR CII D16B - Flux 2'!$A47:$S487,2,FALSE))</f>
        <v> 1..1</v>
      </c>
      <c r="C36" s="43"/>
      <c r="D36" s="37" t="str">
        <f>IF(VLOOKUP($A36,'Factur-X FR CII D16B - Flux 2'!$A35:$S474,4,FALSE)=0,"",VLOOKUP($A36,'Factur-X FR CII D16B - Flux 2'!$A35:$S474,4,FALSE))</f>
        <v/>
      </c>
      <c r="E36" s="135" t="str">
        <f>IF(VLOOKUP($A36,'Factur-X FR CII D16B - Flux 2'!$A35:$S474,5,FALSE)=0,"",VLOOKUP($A36,'Factur-X FR CII D16B - Flux 2'!$A35:$S474,5,FALSE))</f>
        <v> Buyer country code</v>
      </c>
      <c r="F36" s="208"/>
      <c r="G36" s="291" t="str">
        <f>IF(VLOOKUP($A36,'Factur-X FR CII D16B - Flux 2'!$A47:$S483,7,FALSE)=0,"",VLOOKUP($A36,'Factur-X FR CII D16B - Flux 2'!$A47:$S483,7,FALSE))</f>
        <v> /rsm:CrossIndustryInvoice/rsm:SupplyChainTradeTransaction/ram:ApplicableHeaderTradeAgreement/ram:BuyerTradeParty/ram:PostalTradeAddress/ram:CountryID</v>
      </c>
      <c r="H36" s="291"/>
      <c r="I36" s="93" t="str">
        <f>IF(VLOOKUP($A36,'Factur-X FR CII D16B - Flux 2'!$A47:$S487,9,FALSE)=0,"",VLOOKUP($A36,'Factur-X FR CII D16B - Flux 2'!$A47:$S487,9,FALSE))</f>
        <v> CODED</v>
      </c>
      <c r="J36" s="93">
        <f>IF(VLOOKUP($A36,'Factur-X FR CII D16B - Flux 2'!$A47:$S487,10,FALSE)=0,"",VLOOKUP($A36,'Factur-X FR CII D16B - Flux 2'!$A47:$S487,10,FALSE))</f>
        <v>2</v>
      </c>
      <c r="K36" s="93" t="str">
        <f>IF(VLOOKUP($A36,'Factur-X FR CII D16B - Flux 2'!$A47:$S487,11,FALSE)=0,"",VLOOKUP($A36,'Factur-X FR CII D16B - Flux 2'!$A47:$S487,11,FALSE))</f>
        <v> ISO 3166</v>
      </c>
      <c r="L36" s="94" t="str">
        <f>IF(VLOOKUP($A36,'Factur-X FR CII D16B - Flux 2'!$A47:$S487,12,FALSE)=0,"",VLOOKUP($A36,'Factur-X FR CII D16B - Flux 2'!$A47:$S487,12,FALSE))</f>
        <v/>
      </c>
      <c r="M36" s="95" t="str">
        <f>IF(VLOOKUP($A36,'Factur-X FR CII D16B - Flux 2'!$A47:$S487,13,FALSE)=0,"",VLOOKUP($A36,'Factur-X FR CII D16B - Flux 2'!$A47:$S487,13,FALSE))</f>
        <v>Country identification code.</v>
      </c>
      <c r="N36" s="95" t="str">
        <f>IF(VLOOKUP($A36,'Factur-X FR CII D16B - Flux 2'!$A47:$S487,14,FALSE)=0,"",VLOOKUP($A36,'Factur-X FR CII D16B - Flux 2'!$A47:$S487,14,FALSE))</f>
        <v> Valid country lists are registered with the Maintenance Agency for ISO 3166-1 “Codes for the representation of country names and their subdivisions”. It is recommended to use alpha-2 representation.</v>
      </c>
      <c r="O36" s="91" t="str">
        <f>IF(VLOOKUP($A36,'Factur-X FR CII D16B - Flux 2'!$A47:$S487,15,FALSE)=0,"",VLOOKUP($A36,'Factur-X FR CII D16B - Flux 2'!$A47:$S487,15,FALSE))</f>
        <v> G2.01 G6.08</v>
      </c>
      <c r="P36" s="91" t="str">
        <f>IF(VLOOKUP($A36,'Factur-X FR CII D16B - Flux 2'!$A47:$S487,16,FALSE)=0,"",VLOOKUP($A36,'Factur-X FR CII D16B - Flux 2'!$A47:$S487,16,FALSE))</f>
        <v/>
      </c>
      <c r="Q36" s="91" t="str">
        <f>IF(VLOOKUP($A36,'Factur-X FR CII D16B - Flux 2'!$A47:$S487,17,FALSE)=0,"",VLOOKUP($A36,'Factur-X FR CII D16B - Flux 2'!$A47:$S487,17,FALSE))</f>
        <v> BR-11</v>
      </c>
      <c r="R36" s="91" t="str">
        <f>IF(VLOOKUP($A36,'Factur-X FR CII D16B - Flux 2'!$A47:$S487,18,FALSE)=0,"",VLOOKUP($A36,'Factur-X FR CII D16B - Flux 2'!$A47:$S487,18,FALSE))</f>
        <v> BASIC WL</v>
      </c>
      <c r="S36" s="95" t="str">
        <f>IF(VLOOKUP($A36,'Factur-X FR CII D16B - Flux 2'!$A47:$S487,19,FALSE)=0,"",VLOOKUP($A36,'Factur-X FR CII D16B - Flux 2'!$A47:$S487,19,FALSE))</f>
        <v/>
      </c>
    </row>
    <row r="37" spans="1:19" ht="28">
      <c r="A37" s="89" t="s">
        <v>1030</v>
      </c>
      <c r="B37" s="91" t="str">
        <f>IF(VLOOKUP($A37,'Factur-X FR CII D16B - Flux 2'!$A48:$S488,2,FALSE)=0,"",VLOOKUP($A37,'Factur-X FR CII D16B - Flux 2'!$A48:$S488,2,FALSE))</f>
        <v> 0..1</v>
      </c>
      <c r="C37" s="219" t="str">
        <f>IF(VLOOKUP($A37,'Factur-X FR CII D16B - Flux 2'!$A37:$S475,3,FALSE)=0,"",VLOOKUP($A37,'Factur-X FR CII D16B - Flux 2'!$A37:$S475,3,FALSE))</f>
        <v> TAX REPRESENTATIVE OF THE SELLER</v>
      </c>
      <c r="D37" s="23"/>
      <c r="E37" s="23"/>
      <c r="F37" s="23"/>
      <c r="G37" s="291" t="str">
        <f>IF(VLOOKUP($A37,'Factur-X FR CII D16B - Flux 2'!$A48:$S484,7,FALSE)=0,"",VLOOKUP($A37,'Factur-X FR CII D16B - Flux 2'!$A48:$S484,7,FALSE))</f>
        <v> /rsm:CrossIndustryInvoice/rsm:SupplyChainTradeTransaction/ram:ApplicableHeaderTradeAgreement/ram:SellerTaxRepresentativeTradeParty</v>
      </c>
      <c r="H37" s="291"/>
      <c r="I37" s="93" t="str">
        <f>IF(VLOOKUP($A37,'Factur-X FR CII D16B - Flux 2'!$A48:$S488,9,FALSE)=0,"",VLOOKUP($A37,'Factur-X FR CII D16B - Flux 2'!$A48:$S488,9,FALSE))</f>
        <v/>
      </c>
      <c r="J37" s="93" t="str">
        <f>IF(VLOOKUP($A37,'Factur-X FR CII D16B - Flux 2'!$A48:$S488,10,FALSE)=0,"",VLOOKUP($A37,'Factur-X FR CII D16B - Flux 2'!$A48:$S488,10,FALSE))</f>
        <v/>
      </c>
      <c r="K37" s="93" t="str">
        <f>IF(VLOOKUP($A37,'Factur-X FR CII D16B - Flux 2'!$A48:$S488,11,FALSE)=0,"",VLOOKUP($A37,'Factur-X FR CII D16B - Flux 2'!$A48:$S488,11,FALSE))</f>
        <v/>
      </c>
      <c r="L37" s="94" t="str">
        <f>IF(VLOOKUP($A37,'Factur-X FR CII D16B - Flux 2'!$A48:$S488,12,FALSE)=0,"",VLOOKUP($A37,'Factur-X FR CII D16B - Flux 2'!$A48:$S488,12,FALSE))</f>
        <v/>
      </c>
      <c r="M37" s="95" t="str">
        <f>IF(VLOOKUP($A37,'Factur-X FR CII D16B - Flux 2'!$A48:$S488,13,FALSE)=0,"",VLOOKUP($A37,'Factur-X FR CII D16B - Flux 2'!$A48:$S488,13,FALSE))</f>
        <v> Group of business terms providing information about the Seller's Tax Representative.</v>
      </c>
      <c r="N37" s="95" t="str">
        <f>IF(VLOOKUP($A37,'Factur-X FR CII D16B - Flux 2'!$A48:$S488,14,FALSE)=0,"",VLOOKUP($A37,'Factur-X FR CII D16B - Flux 2'!$A48:$S488,14,FALSE))</f>
        <v/>
      </c>
      <c r="O37" s="91" t="str">
        <f>IF(VLOOKUP($A37,'Factur-X FR CII D16B - Flux 2'!$A48:$S488,15,FALSE)=0,"",VLOOKUP($A37,'Factur-X FR CII D16B - Flux 2'!$A48:$S488,15,FALSE))</f>
        <v> G6.13 G1.76</v>
      </c>
      <c r="P37" s="91" t="str">
        <f>IF(VLOOKUP($A37,'Factur-X FR CII D16B - Flux 2'!$A48:$S488,16,FALSE)=0,"",VLOOKUP($A37,'Factur-X FR CII D16B - Flux 2'!$A48:$S488,16,FALSE))</f>
        <v/>
      </c>
      <c r="Q37" s="91" t="str">
        <f>IF(VLOOKUP($A37,'Factur-X FR CII D16B - Flux 2'!$A48:$S488,17,FALSE)=0,"",VLOOKUP($A37,'Factur-X FR CII D16B - Flux 2'!$A48:$S488,17,FALSE))</f>
        <v/>
      </c>
      <c r="R37" s="91" t="str">
        <f>IF(VLOOKUP($A37,'Factur-X FR CII D16B - Flux 2'!$A48:$S488,18,FALSE)=0,"",VLOOKUP($A37,'Factur-X FR CII D16B - Flux 2'!$A48:$S488,18,FALSE))</f>
        <v> BASIC WL</v>
      </c>
      <c r="S37" s="95" t="str">
        <f>IF(VLOOKUP($A37,'Factur-X FR CII D16B - Flux 2'!$A48:$S488,19,FALSE)=0,"",VLOOKUP($A37,'Factur-X FR CII D16B - Flux 2'!$A48:$S488,19,FALSE))</f>
        <v/>
      </c>
    </row>
    <row r="38" spans="1:19" ht="28">
      <c r="A38" s="97" t="s">
        <v>1040</v>
      </c>
      <c r="B38" s="91" t="str">
        <f>IF(VLOOKUP($A38,'Factur-X FR CII D16B - Flux 2'!$A49:$S489,2,FALSE)=0,"",VLOOKUP($A38,'Factur-X FR CII D16B - Flux 2'!$A49:$S489,2,FALSE))</f>
        <v> 1..1</v>
      </c>
      <c r="C38" s="43"/>
      <c r="D38" s="137" t="str">
        <f>IF(VLOOKUP($A38,'Factur-X FR CII D16B - Flux 2'!$A38:$S476,4,FALSE)=0,"",VLOOKUP($A38,'Factur-X FR CII D16B - Flux 2'!$A38:$S476,4,FALSE))</f>
        <v> VAT identifier of the seller's tax representative</v>
      </c>
      <c r="E38" s="99"/>
      <c r="F38" s="99"/>
      <c r="G38" s="291" t="str">
        <f>IF(VLOOKUP($A38,'Factur-X FR CII D16B - Flux 2'!$A49:$S485,7,FALSE)=0,"",VLOOKUP($A38,'Factur-X FR CII D16B - Flux 2'!$A49:$S485,7,FALSE))</f>
        <v> /rsm:CrossIndustryInvoice/rsm:SupplyChainTradeTransaction/ram:ApplicableHeaderTradeAgreement/ram:SellerTaxRepresentativeTradeParty/ram:SpecifiedTaxRegistration/ram:ID</v>
      </c>
      <c r="H38" s="291"/>
      <c r="I38" s="93" t="str">
        <f>IF(VLOOKUP($A38,'Factur-X FR CII D16B - Flux 2'!$A49:$S489,9,FALSE)=0,"",VLOOKUP($A38,'Factur-X FR CII D16B - Flux 2'!$A49:$S489,9,FALSE))</f>
        <v> IDENTIFIER</v>
      </c>
      <c r="J38" s="93">
        <f>IF(VLOOKUP($A38,'Factur-X FR CII D16B - Flux 2'!$A49:$S489,10,FALSE)=0,"",VLOOKUP($A38,'Factur-X FR CII D16B - Flux 2'!$A49:$S489,10,FALSE))</f>
        <v>15</v>
      </c>
      <c r="K38" s="93" t="str">
        <f>IF(VLOOKUP($A38,'Factur-X FR CII D16B - Flux 2'!$A49:$S489,11,FALSE)=0,"",VLOOKUP($A38,'Factur-X FR CII D16B - Flux 2'!$A49:$S489,11,FALSE))</f>
        <v> ISO 3166-1</v>
      </c>
      <c r="L38" s="94" t="str">
        <f>IF(VLOOKUP($A38,'Factur-X FR CII D16B - Flux 2'!$A49:$S489,12,FALSE)=0,"",VLOOKUP($A38,'Factur-X FR CII D16B - Flux 2'!$A49:$S489,12,FALSE))</f>
        <v/>
      </c>
      <c r="M38" s="95" t="str">
        <f>IF(VLOOKUP($A38,'Factur-X FR CII D16B - Flux 2'!$A49:$S489,13,FALSE)=0,"",VLOOKUP($A38,'Factur-X FR CII D16B - Flux 2'!$A49:$S489,13,FALSE))</f>
        <v>VAT identifier of the party representing the Seller for tax purposes.</v>
      </c>
      <c r="N38" s="95" t="str">
        <f>IF(VLOOKUP($A38,'Factur-X FR CII D16B - Flux 2'!$A49:$S489,14,FALSE)=0,"",VLOOKUP($A38,'Factur-X FR CII D16B - Flux 2'!$A49:$S489,14,FALSE))</f>
        <v> VAT number consisting of the prefix of a country code based on the ISO 3166-1 standard.</v>
      </c>
      <c r="O38" s="91" t="str">
        <f>IF(VLOOKUP($A38,'Factur-X FR CII D16B - Flux 2'!$A49:$S489,15,FALSE)=0,"",VLOOKUP($A38,'Factur-X FR CII D16B - Flux 2'!$A49:$S489,15,FALSE))</f>
        <v> G1.47</v>
      </c>
      <c r="P38" s="91" t="str">
        <f>IF(VLOOKUP($A38,'Factur-X FR CII D16B - Flux 2'!$A49:$S489,16,FALSE)=0,"",VLOOKUP($A38,'Factur-X FR CII D16B - Flux 2'!$A49:$S489,16,FALSE))</f>
        <v/>
      </c>
      <c r="Q38" s="91" t="str">
        <f>IF(VLOOKUP($A38,'Factur-X FR CII D16B - Flux 2'!$A49:$S489,17,FALSE)=0,"",VLOOKUP($A38,'Factur-X FR CII D16B - Flux 2'!$A49:$S489,17,FALSE))</f>
        <v> BR-56 BR-CO-9</v>
      </c>
      <c r="R38" s="91" t="str">
        <f>IF(VLOOKUP($A38,'Factur-X FR CII D16B - Flux 2'!$A49:$S489,18,FALSE)=0,"",VLOOKUP($A38,'Factur-X FR CII D16B - Flux 2'!$A49:$S489,18,FALSE))</f>
        <v> BASIC WL</v>
      </c>
      <c r="S38" s="95" t="str">
        <f>IF(VLOOKUP($A38,'Factur-X FR CII D16B - Flux 2'!$A49:$S489,19,FALSE)=0,"",VLOOKUP($A38,'Factur-X FR CII D16B - Flux 2'!$A49:$S489,19,FALSE))</f>
        <v/>
      </c>
    </row>
    <row r="39" spans="1:19" ht="29.25" customHeight="1">
      <c r="A39" s="97" t="s">
        <v>1048</v>
      </c>
      <c r="B39" s="91" t="str">
        <f>IF(VLOOKUP($A39,'Factur-X FR CII D16B - Flux 2'!$A50:$S490,2,FALSE)=0,"",VLOOKUP($A39,'Factur-X FR CII D16B - Flux 2'!$A50:$S490,2,FALSE))</f>
        <v> 1..1</v>
      </c>
      <c r="C39" s="28"/>
      <c r="D39" s="31" t="str">
        <f>IF(VLOOKUP($A39,'Factur-X FR CII D16B - Flux 2'!$A38:$S477,4,FALSE)=0,"",VLOOKUP($A39,'Factur-X FR CII D16B - Flux 2'!$A38:$S477,4,FALSE))</f>
        <v/>
      </c>
      <c r="E39" s="287" t="s">
        <v>1049</v>
      </c>
      <c r="F39" s="287"/>
      <c r="G39" s="291" t="str">
        <f>IF(VLOOKUP($A39,'Factur-X FR CII D16B - Flux 2'!$A50:$S486,7,FALSE)=0,"",VLOOKUP($A39,'Factur-X FR CII D16B - Flux 2'!$A50:$S486,7,FALSE))</f>
        <v> /rsm:CrossIndustryInvoice/rsm:SupplyChainTradeTransaction/ram:ApplicableHeaderTradeAgreement/ram:SellerTaxRepresentativeTradeParty/ram:SpecifiedTaxRegistration/ram:ID/@schemeID</v>
      </c>
      <c r="H39" s="291"/>
      <c r="I39" s="93" t="str">
        <f>IF(VLOOKUP($A39,'Factur-X FR CII D16B - Flux 2'!$A50:$S490,9,FALSE)=0,"",VLOOKUP($A39,'Factur-X FR CII D16B - Flux 2'!$A50:$S490,9,FALSE))</f>
        <v> CODED</v>
      </c>
      <c r="J39" s="93">
        <f>IF(VLOOKUP($A39,'Factur-X FR CII D16B - Flux 2'!$A50:$S490,10,FALSE)=0,"",VLOOKUP($A39,'Factur-X FR CII D16B - Flux 2'!$A50:$S490,10,FALSE))</f>
        <v>3</v>
      </c>
      <c r="K39" s="93" t="str">
        <f>IF(VLOOKUP($A39,'Factur-X FR CII D16B - Flux 2'!$A50:$S490,11,FALSE)=0,"",VLOOKUP($A39,'Factur-X FR CII D16B - Flux 2'!$A50:$S490,11,FALSE))</f>
        <v> Value = VAT (UBL) Value = VA (CII)</v>
      </c>
      <c r="L39" s="94" t="str">
        <f>IF(VLOOKUP($A39,'Factur-X FR CII D16B - Flux 2'!$A50:$S490,12,FALSE)=0,"",VLOOKUP($A39,'Factur-X FR CII D16B - Flux 2'!$A50:$S490,12,FALSE))</f>
        <v/>
      </c>
      <c r="M39" s="95" t="str">
        <f>IF(VLOOKUP($A39,'Factur-X FR CII D16B - Flux 2'!$A50:$S490,13,FALSE)=0,"",VLOOKUP($A39,'Factur-X FR CII D16B - Flux 2'!$A50:$S490,13,FALSE))</f>
        <v/>
      </c>
      <c r="N39" s="95" t="str">
        <f>IF(VLOOKUP($A39,'Factur-X FR CII D16B - Flux 2'!$A50:$S490,14,FALSE)=0,"",VLOOKUP($A39,'Factur-X FR CII D16B - Flux 2'!$A50:$S490,14,FALSE))</f>
        <v/>
      </c>
      <c r="O39" s="91" t="str">
        <f>IF(VLOOKUP($A39,'Factur-X FR CII D16B - Flux 2'!$A50:$S490,15,FALSE)=0,"",VLOOKUP($A39,'Factur-X FR CII D16B - Flux 2'!$A50:$S490,15,FALSE))</f>
        <v/>
      </c>
      <c r="P39" s="91" t="str">
        <f>IF(VLOOKUP($A39,'Factur-X FR CII D16B - Flux 2'!$A50:$S490,16,FALSE)=0,"",VLOOKUP($A39,'Factur-X FR CII D16B - Flux 2'!$A50:$S490,16,FALSE))</f>
        <v/>
      </c>
      <c r="Q39" s="91" t="str">
        <f>IF(VLOOKUP($A39,'Factur-X FR CII D16B - Flux 2'!$A50:$S490,17,FALSE)=0,"",VLOOKUP($A39,'Factur-X FR CII D16B - Flux 2'!$A50:$S490,17,FALSE))</f>
        <v/>
      </c>
      <c r="R39" s="91" t="str">
        <f>IF(VLOOKUP($A39,'Factur-X FR CII D16B - Flux 2'!$A50:$S490,18,FALSE)=0,"",VLOOKUP($A39,'Factur-X FR CII D16B - Flux 2'!$A50:$S490,18,FALSE))</f>
        <v> BASIC WL</v>
      </c>
      <c r="S39" s="95" t="str">
        <f>IF(VLOOKUP($A39,'Factur-X FR CII D16B - Flux 2'!$A50:$S490,19,FALSE)=0,"",VLOOKUP($A39,'Factur-X FR CII D16B - Flux 2'!$A50:$S490,19,FALSE))</f>
        <v/>
      </c>
    </row>
    <row r="40" spans="1:19" ht="42">
      <c r="A40" s="89" t="s">
        <v>1081</v>
      </c>
      <c r="B40" s="91" t="str">
        <f>IF(VLOOKUP($A40,'Factur-X FR CII D16B - Flux 2'!$A51:$S491,2,FALSE)=0,"",VLOOKUP($A40,'Factur-X FR CII D16B - Flux 2'!$A51:$S491,2,FALSE))</f>
        <v> 0..1</v>
      </c>
      <c r="C40" s="23" t="str">
        <f>IF(VLOOKUP($A40,'Factur-X FR CII D16B - Flux 2'!$A39:$S477,3,FALSE)=0,"",VLOOKUP($A40,'Factur-X FR CII D16B - Flux 2'!$A39:$S477,3,FALSE))</f>
        <v> DELIVERY INFORMATION/SERVICE PROVISION</v>
      </c>
      <c r="D40" s="209"/>
      <c r="E40" s="209"/>
      <c r="F40" s="209"/>
      <c r="G40" s="291" t="str">
        <f>IF(VLOOKUP($A40,'Factur-X FR CII D16B - Flux 2'!$A51:$S487,7,FALSE)=0,"",VLOOKUP($A40,'Factur-X FR CII D16B - Flux 2'!$A51:$S487,7,FALSE))</f>
        <v> /rsm:CrossIndustryInvoice/rsm:SupplyChainTradeTransaction/ram:ApplicableHeaderTradeDelivery/ram:ShipToTradeParty</v>
      </c>
      <c r="H40" s="291"/>
      <c r="I40" s="93" t="str">
        <f>IF(VLOOKUP($A40,'Factur-X FR CII D16B - Flux 2'!$A51:$S491,9,FALSE)=0,"",VLOOKUP($A40,'Factur-X FR CII D16B - Flux 2'!$A51:$S491,9,FALSE))</f>
        <v/>
      </c>
      <c r="J40" s="93" t="str">
        <f>IF(VLOOKUP($A40,'Factur-X FR CII D16B - Flux 2'!$A51:$S491,10,FALSE)=0,"",VLOOKUP($A40,'Factur-X FR CII D16B - Flux 2'!$A51:$S491,10,FALSE))</f>
        <v/>
      </c>
      <c r="K40" s="93" t="str">
        <f>IF(VLOOKUP($A40,'Factur-X FR CII D16B - Flux 2'!$A51:$S491,11,FALSE)=0,"",VLOOKUP($A40,'Factur-X FR CII D16B - Flux 2'!$A51:$S491,11,FALSE))</f>
        <v/>
      </c>
      <c r="L40" s="94" t="str">
        <f>IF(VLOOKUP($A40,'Factur-X FR CII D16B - Flux 2'!$A51:$S491,12,FALSE)=0,"",VLOOKUP($A40,'Factur-X FR CII D16B - Flux 2'!$A51:$S491,12,FALSE))</f>
        <v/>
      </c>
      <c r="M40" s="95" t="str">
        <f>IF(VLOOKUP($A40,'Factur-X FR CII D16B - Flux 2'!$A51:$S491,13,FALSE)=0,"",VLOOKUP($A40,'Factur-X FR CII D16B - Flux 2'!$A51:$S491,13,FALSE))</f>
        <v> A group of business terms providing information about where and when invoiced goods and services are delivered.</v>
      </c>
      <c r="N40" s="95" t="str">
        <f>IF(VLOOKUP($A40,'Factur-X FR CII D16B - Flux 2'!$A51:$S491,14,FALSE)=0,"",VLOOKUP($A40,'Factur-X FR CII D16B - Flux 2'!$A51:$S491,14,FALSE))</f>
        <v/>
      </c>
      <c r="O40" s="91" t="str">
        <f>IF(VLOOKUP($A40,'Factur-X FR CII D16B - Flux 2'!$A51:$S491,15,FALSE)=0,"",VLOOKUP($A40,'Factur-X FR CII D16B - Flux 2'!$A51:$S491,15,FALSE))</f>
        <v/>
      </c>
      <c r="P40" s="91" t="str">
        <f>IF(VLOOKUP($A40,'Factur-X FR CII D16B - Flux 2'!$A51:$S491,16,FALSE)=0,"",VLOOKUP($A40,'Factur-X FR CII D16B - Flux 2'!$A51:$S491,16,FALSE))</f>
        <v/>
      </c>
      <c r="Q40" s="91" t="str">
        <f>IF(VLOOKUP($A40,'Factur-X FR CII D16B - Flux 2'!$A51:$S491,17,FALSE)=0,"",VLOOKUP($A40,'Factur-X FR CII D16B - Flux 2'!$A51:$S491,17,FALSE))</f>
        <v/>
      </c>
      <c r="R40" s="91" t="str">
        <f>IF(VLOOKUP($A40,'Factur-X FR CII D16B - Flux 2'!$A51:$S491,18,FALSE)=0,"",VLOOKUP($A40,'Factur-X FR CII D16B - Flux 2'!$A51:$S491,18,FALSE))</f>
        <v> BASIC WL</v>
      </c>
      <c r="S40" s="95" t="str">
        <f>IF(VLOOKUP($A40,'Factur-X FR CII D16B - Flux 2'!$A51:$S491,19,FALSE)=0,"",VLOOKUP($A40,'Factur-X FR CII D16B - Flux 2'!$A51:$S491,19,FALSE))</f>
        <v/>
      </c>
    </row>
    <row r="41" spans="1:19" ht="56">
      <c r="A41" s="97" t="s">
        <v>1099</v>
      </c>
      <c r="B41" s="91" t="str">
        <f>IF(VLOOKUP($A41,'Factur-X FR CII D16B - Flux 2'!$A52:$S492,2,FALSE)=0,"",VLOOKUP($A41,'Factur-X FR CII D16B - Flux 2'!$A52:$S492,2,FALSE))</f>
        <v> 0..1</v>
      </c>
      <c r="C41" s="43"/>
      <c r="D41" s="99" t="str">
        <f>IF(VLOOKUP($A41,'Factur-X FR CII D16B - Flux 2'!$A40:$S478,4,FALSE)=0,"",VLOOKUP($A41,'Factur-X FR CII D16B - Flux 2'!$A40:$S478,4,FALSE))</f>
        <v>Effective date of delivery / end of performance of the service</v>
      </c>
      <c r="E41" s="48"/>
      <c r="F41" s="133"/>
      <c r="G41" s="291" t="str">
        <f>IF(VLOOKUP($A41,'Factur-X FR CII D16B - Flux 2'!$A52:$S488,7,FALSE)=0,"",VLOOKUP($A41,'Factur-X FR CII D16B - Flux 2'!$A52:$S488,7,FALSE))</f>
        <v> /rsm:CrossIndustryInvoice/rsm:SupplyChainTradeTransaction/ram:ApplicableHeaderTradeDelivery/ram:ActualDeliverySupplyChainEvent/ram:OccurrenceDateTime/udt:DateTimeString</v>
      </c>
      <c r="H41" s="291"/>
      <c r="I41" s="93" t="str">
        <f>IF(VLOOKUP($A41,'Factur-X FR CII D16B - Flux 2'!$A52:$S492,9,FALSE)=0,"",VLOOKUP($A41,'Factur-X FR CII D16B - Flux 2'!$A52:$S492,9,FALSE))</f>
        <v> DATE</v>
      </c>
      <c r="J41" s="93" t="str">
        <f>IF(VLOOKUP($A41,'Factur-X FR CII D16B - Flux 2'!$A52:$S492,10,FALSE)=0,"",VLOOKUP($A41,'Factur-X FR CII D16B - Flux 2'!$A52:$S492,10,FALSE))</f>
        <v> ISO</v>
      </c>
      <c r="K41" s="93" t="str">
        <f>IF(VLOOKUP($A41,'Factur-X FR CII D16B - Flux 2'!$A52:$S492,11,FALSE)=0,"",VLOOKUP($A41,'Factur-X FR CII D16B - Flux 2'!$A52:$S492,11,FALSE))</f>
        <v> YYYY-MM-DD (UBL format) YYYYMMDD (CII format)</v>
      </c>
      <c r="L41" s="94" t="str">
        <f>IF(VLOOKUP($A41,'Factur-X FR CII D16B - Flux 2'!$A52:$S492,12,FALSE)=0,"",VLOOKUP($A41,'Factur-X FR CII D16B - Flux 2'!$A52:$S492,12,FALSE))</f>
        <v/>
      </c>
      <c r="M41" s="95" t="str">
        <f>IF(VLOOKUP($A41,'Factur-X FR CII D16B - Flux 2'!$A52:$S492,13,FALSE)=0,"",VLOOKUP($A41,'Factur-X FR CII D16B - Flux 2'!$A52:$S492,13,FALSE))</f>
        <v> Date on which delivery is made.</v>
      </c>
      <c r="N41" s="95" t="str">
        <f>IF(VLOOKUP($A41,'Factur-X FR CII D16B - Flux 2'!$A52:$S492,14,FALSE)=0,"",VLOOKUP($A41,'Factur-X FR CII D16B - Flux 2'!$A52:$S492,14,FALSE))</f>
        <v/>
      </c>
      <c r="O41" s="91" t="str">
        <f>IF(VLOOKUP($A41,'Factur-X FR CII D16B - Flux 2'!$A52:$S492,15,FALSE)=0,"",VLOOKUP($A41,'Factur-X FR CII D16B - Flux 2'!$A52:$S492,15,FALSE))</f>
        <v> G1.09 G1.36 G1.39 G6.11</v>
      </c>
      <c r="P41" s="91" t="str">
        <f>IF(VLOOKUP($A41,'Factur-X FR CII D16B - Flux 2'!$A52:$S492,16,FALSE)=0,"",VLOOKUP($A41,'Factur-X FR CII D16B - Flux 2'!$A52:$S492,16,FALSE))</f>
        <v/>
      </c>
      <c r="Q41" s="91" t="str">
        <f>IF(VLOOKUP($A41,'Factur-X FR CII D16B - Flux 2'!$A52:$S492,17,FALSE)=0,"",VLOOKUP($A41,'Factur-X FR CII D16B - Flux 2'!$A52:$S492,17,FALSE))</f>
        <v/>
      </c>
      <c r="R41" s="91" t="str">
        <f>IF(VLOOKUP($A41,'Factur-X FR CII D16B - Flux 2'!$A52:$S492,18,FALSE)=0,"",VLOOKUP($A41,'Factur-X FR CII D16B - Flux 2'!$A52:$S492,18,FALSE))</f>
        <v> BASIC WL</v>
      </c>
      <c r="S41" s="95" t="str">
        <f>IF(VLOOKUP($A41,'Factur-X FR CII D16B - Flux 2'!$A52:$S492,19,FALSE)=0,"",VLOOKUP($A41,'Factur-X FR CII D16B - Flux 2'!$A52:$S492,19,FALSE))</f>
        <v/>
      </c>
    </row>
    <row r="42" spans="1:19" ht="28">
      <c r="A42" s="89" t="s">
        <v>1104</v>
      </c>
      <c r="B42" s="91" t="str">
        <f>IF(VLOOKUP($A42,'Factur-X FR CII D16B - Flux 2'!$A53:$S493,2,FALSE)=0,"",VLOOKUP($A42,'Factur-X FR CII D16B - Flux 2'!$A53:$S493,2,FALSE))</f>
        <v> 0..1</v>
      </c>
      <c r="C42" s="27" t="str">
        <f>IF(VLOOKUP($A42,'Factur-X FR CII D16B - Flux 2'!$A41:$S479,3,FALSE)=0,"",VLOOKUP($A42,'Factur-X FR CII D16B - Flux 2'!$A41:$S479,3,FALSE))</f>
        <v> BILLING PERIOD</v>
      </c>
      <c r="D42" s="209"/>
      <c r="E42" s="209"/>
      <c r="F42" s="209"/>
      <c r="G42" s="291" t="str">
        <f>IF(VLOOKUP($A42,'Factur-X FR CII D16B - Flux 2'!$A53:$S489,7,FALSE)=0,"",VLOOKUP($A42,'Factur-X FR CII D16B - Flux 2'!$A53:$S489,7,FALSE))</f>
        <v> /rsm:CrossIndustryInvoice/rsm:SupplyChainTradeTransaction/ram:ApplicableHeaderTradeSettlement/ram:BillingSpecifiedPeriod</v>
      </c>
      <c r="H42" s="291"/>
      <c r="I42" s="93" t="str">
        <f>IF(VLOOKUP($A42,'Factur-X FR CII D16B - Flux 2'!$A53:$S493,9,FALSE)=0,"",VLOOKUP($A42,'Factur-X FR CII D16B - Flux 2'!$A53:$S493,9,FALSE))</f>
        <v/>
      </c>
      <c r="J42" s="93" t="str">
        <f>IF(VLOOKUP($A42,'Factur-X FR CII D16B - Flux 2'!$A53:$S493,10,FALSE)=0,"",VLOOKUP($A42,'Factur-X FR CII D16B - Flux 2'!$A53:$S493,10,FALSE))</f>
        <v/>
      </c>
      <c r="K42" s="93" t="str">
        <f>IF(VLOOKUP($A42,'Factur-X FR CII D16B - Flux 2'!$A53:$S493,11,FALSE)=0,"",VLOOKUP($A42,'Factur-X FR CII D16B - Flux 2'!$A53:$S493,11,FALSE))</f>
        <v/>
      </c>
      <c r="L42" s="94" t="str">
        <f>IF(VLOOKUP($A42,'Factur-X FR CII D16B - Flux 2'!$A53:$S493,12,FALSE)=0,"",VLOOKUP($A42,'Factur-X FR CII D16B - Flux 2'!$A53:$S493,12,FALSE))</f>
        <v/>
      </c>
      <c r="M42" s="95" t="str">
        <f>IF(VLOOKUP($A42,'Factur-X FR CII D16B - Flux 2'!$A53:$S493,13,FALSE)=0,"",VLOOKUP($A42,'Factur-X FR CII D16B - Flux 2'!$A53:$S493,13,FALSE))</f>
        <v> A group of business terms providing information about the billing period.</v>
      </c>
      <c r="N42" s="95" t="str">
        <f>IF(VLOOKUP($A42,'Factur-X FR CII D16B - Flux 2'!$A53:$S493,14,FALSE)=0,"",VLOOKUP($A42,'Factur-X FR CII D16B - Flux 2'!$A53:$S493,14,FALSE))</f>
        <v> Used to indicate when the period covered by the Invoice begins and when it ends.</v>
      </c>
      <c r="O42" s="91" t="str">
        <f>IF(VLOOKUP($A42,'Factur-X FR CII D16B - Flux 2'!$A53:$S493,15,FALSE)=0,"",VLOOKUP($A42,'Factur-X FR CII D16B - Flux 2'!$A53:$S493,15,FALSE))</f>
        <v> G6.11</v>
      </c>
      <c r="P42" s="91" t="str">
        <f>IF(VLOOKUP($A42,'Factur-X FR CII D16B - Flux 2'!$A53:$S493,16,FALSE)=0,"",VLOOKUP($A42,'Factur-X FR CII D16B - Flux 2'!$A53:$S493,16,FALSE))</f>
        <v/>
      </c>
      <c r="Q42" s="91" t="str">
        <f>IF(VLOOKUP($A42,'Factur-X FR CII D16B - Flux 2'!$A53:$S493,17,FALSE)=0,"",VLOOKUP($A42,'Factur-X FR CII D16B - Flux 2'!$A53:$S493,17,FALSE))</f>
        <v/>
      </c>
      <c r="R42" s="91" t="str">
        <f>IF(VLOOKUP($A42,'Factur-X FR CII D16B - Flux 2'!$A53:$S493,18,FALSE)=0,"",VLOOKUP($A42,'Factur-X FR CII D16B - Flux 2'!$A53:$S493,18,FALSE))</f>
        <v> BASIC WL</v>
      </c>
      <c r="S42" s="95" t="str">
        <f>IF(VLOOKUP($A42,'Factur-X FR CII D16B - Flux 2'!$A53:$S493,19,FALSE)=0,"",VLOOKUP($A42,'Factur-X FR CII D16B - Flux 2'!$A53:$S493,19,FALSE))</f>
        <v/>
      </c>
    </row>
    <row r="43" spans="1:19" ht="42">
      <c r="A43" s="97" t="s">
        <v>1109</v>
      </c>
      <c r="B43" s="91" t="str">
        <f>IF(VLOOKUP($A43,'Factur-X FR CII D16B - Flux 2'!$A54:$S494,2,FALSE)=0,"",VLOOKUP($A43,'Factur-X FR CII D16B - Flux 2'!$A54:$S494,2,FALSE))</f>
        <v> 0..1</v>
      </c>
      <c r="C43" s="43"/>
      <c r="D43" s="99" t="str">
        <f>IF(VLOOKUP($A43,'Factur-X FR CII D16B - Flux 2'!$A46:$S480,4,FALSE)=0,"",VLOOKUP($A43,'Factur-X FR CII D16B - Flux 2'!$A46:$S480,4,FALSE))</f>
        <v> Billing period start date</v>
      </c>
      <c r="E43" s="133"/>
      <c r="F43" s="133"/>
      <c r="G43" s="291" t="str">
        <f>IF(VLOOKUP($A43,'Factur-X FR CII D16B - Flux 2'!$A54:$S490,7,FALSE)=0,"",VLOOKUP($A43,'Factur-X FR CII D16B - Flux 2'!$A54:$S490,7,FALSE))</f>
        <v>/rsm:CrossIndustryInvoice/rsm:SupplyChainTradeTransaction/ram:ApplicableHeaderTradeSettlement/ram:BillingSpecifiedPeriod/ram:StartDateTime/udt:DateTimeString</v>
      </c>
      <c r="H43" s="291"/>
      <c r="I43" s="93" t="str">
        <f>IF(VLOOKUP($A43,'Factur-X FR CII D16B - Flux 2'!$A54:$S494,9,FALSE)=0,"",VLOOKUP($A43,'Factur-X FR CII D16B - Flux 2'!$A54:$S494,9,FALSE))</f>
        <v> DATE</v>
      </c>
      <c r="J43" s="93" t="str">
        <f>IF(VLOOKUP($A43,'Factur-X FR CII D16B - Flux 2'!$A54:$S494,10,FALSE)=0,"",VLOOKUP($A43,'Factur-X FR CII D16B - Flux 2'!$A54:$S494,10,FALSE))</f>
        <v> ISO</v>
      </c>
      <c r="K43" s="93" t="str">
        <f>IF(VLOOKUP($A43,'Factur-X FR CII D16B - Flux 2'!$A54:$S494,11,FALSE)=0,"",VLOOKUP($A43,'Factur-X FR CII D16B - Flux 2'!$A54:$S494,11,FALSE))</f>
        <v> YYYY-MM-DD (UBL format) YYYYMMDD (CII format)</v>
      </c>
      <c r="L43" s="94" t="str">
        <f>IF(VLOOKUP($A43,'Factur-X FR CII D16B - Flux 2'!$A54:$S494,12,FALSE)=0,"",VLOOKUP($A43,'Factur-X FR CII D16B - Flux 2'!$A54:$S494,12,FALSE))</f>
        <v/>
      </c>
      <c r="M43" s="95" t="str">
        <f>IF(VLOOKUP($A43,'Factur-X FR CII D16B - Flux 2'!$A54:$S494,13,FALSE)=0,"",VLOOKUP($A43,'Factur-X FR CII D16B - Flux 2'!$A54:$S494,13,FALSE))</f>
        <v> Date the billing period begins.</v>
      </c>
      <c r="N43" s="95" t="str">
        <f>IF(VLOOKUP($A43,'Factur-X FR CII D16B - Flux 2'!$A54:$S494,14,FALSE)=0,"",VLOOKUP($A43,'Factur-X FR CII D16B - Flux 2'!$A54:$S494,14,FALSE))</f>
        <v> This date corresponds to the first day of the period.</v>
      </c>
      <c r="O43" s="91" t="str">
        <f>IF(VLOOKUP($A43,'Factur-X FR CII D16B - Flux 2'!$A54:$S494,15,FALSE)=0,"",VLOOKUP($A43,'Factur-X FR CII D16B - Flux 2'!$A54:$S494,15,FALSE))</f>
        <v> G1.09 G1.36 G6.11</v>
      </c>
      <c r="P43" s="91" t="str">
        <f>IF(VLOOKUP($A43,'Factur-X FR CII D16B - Flux 2'!$A54:$S494,16,FALSE)=0,"",VLOOKUP($A43,'Factur-X FR CII D16B - Flux 2'!$A54:$S494,16,FALSE))</f>
        <v/>
      </c>
      <c r="Q43" s="91" t="str">
        <f>IF(VLOOKUP($A43,'Factur-X FR CII D16B - Flux 2'!$A54:$S494,17,FALSE)=0,"",VLOOKUP($A43,'Factur-X FR CII D16B - Flux 2'!$A54:$S494,17,FALSE))</f>
        <v> BR-CO-19</v>
      </c>
      <c r="R43" s="91" t="str">
        <f>IF(VLOOKUP($A43,'Factur-X FR CII D16B - Flux 2'!$A54:$S494,18,FALSE)=0,"",VLOOKUP($A43,'Factur-X FR CII D16B - Flux 2'!$A54:$S494,18,FALSE))</f>
        <v> BASIC WL</v>
      </c>
      <c r="S43" s="95" t="str">
        <f>IF(VLOOKUP($A43,'Factur-X FR CII D16B - Flux 2'!$A54:$S494,19,FALSE)=0,"",VLOOKUP($A43,'Factur-X FR CII D16B - Flux 2'!$A54:$S494,19,FALSE))</f>
        <v/>
      </c>
    </row>
    <row r="44" spans="1:19" ht="42">
      <c r="A44" s="97" t="s">
        <v>1116</v>
      </c>
      <c r="B44" s="91" t="str">
        <f>IF(VLOOKUP($A44,'Factur-X FR CII D16B - Flux 2'!$A55:$S495,2,FALSE)=0,"",VLOOKUP($A44,'Factur-X FR CII D16B - Flux 2'!$A55:$S495,2,FALSE))</f>
        <v> 0..1</v>
      </c>
      <c r="C44" s="43"/>
      <c r="D44" s="99" t="str">
        <f>IF(VLOOKUP($A44,'Factur-X FR CII D16B - Flux 2'!$A48:$S481,4,FALSE)=0,"",VLOOKUP($A44,'Factur-X FR CII D16B - Flux 2'!$A48:$S481,4,FALSE))</f>
        <v> Billing period end date</v>
      </c>
      <c r="E44" s="133"/>
      <c r="F44" s="133"/>
      <c r="G44" s="291" t="str">
        <f>IF(VLOOKUP($A44,'Factur-X FR CII D16B - Flux 2'!$A55:$S491,7,FALSE)=0,"",VLOOKUP($A44,'Factur-X FR CII D16B - Flux 2'!$A55:$S491,7,FALSE))</f>
        <v> /rsm:CrossIndustryInvoice/rsm:SupplyChainTradeTransaction/ram:ApplicableHeaderTradeSettlement/ram:BillingSpecifiedPeriod/ram:EndDateTime/udt:DateTimeString</v>
      </c>
      <c r="H44" s="291"/>
      <c r="I44" s="93" t="str">
        <f>IF(VLOOKUP($A44,'Factur-X FR CII D16B - Flux 2'!$A55:$S495,9,FALSE)=0,"",VLOOKUP($A44,'Factur-X FR CII D16B - Flux 2'!$A55:$S495,9,FALSE))</f>
        <v> DATE</v>
      </c>
      <c r="J44" s="93" t="str">
        <f>IF(VLOOKUP($A44,'Factur-X FR CII D16B - Flux 2'!$A55:$S495,10,FALSE)=0,"",VLOOKUP($A44,'Factur-X FR CII D16B - Flux 2'!$A55:$S495,10,FALSE))</f>
        <v> ISO</v>
      </c>
      <c r="K44" s="93" t="str">
        <f>IF(VLOOKUP($A44,'Factur-X FR CII D16B - Flux 2'!$A55:$S495,11,FALSE)=0,"",VLOOKUP($A44,'Factur-X FR CII D16B - Flux 2'!$A55:$S495,11,FALSE))</f>
        <v> YYYY-MM-DD (UBL format) YYYYMMDD (CII format)</v>
      </c>
      <c r="L44" s="94" t="str">
        <f>IF(VLOOKUP($A44,'Factur-X FR CII D16B - Flux 2'!$A55:$S495,12,FALSE)=0,"",VLOOKUP($A44,'Factur-X FR CII D16B - Flux 2'!$A55:$S495,12,FALSE))</f>
        <v/>
      </c>
      <c r="M44" s="95" t="str">
        <f>IF(VLOOKUP($A44,'Factur-X FR CII D16B - Flux 2'!$A55:$S495,13,FALSE)=0,"",VLOOKUP($A44,'Factur-X FR CII D16B - Flux 2'!$A55:$S495,13,FALSE))</f>
        <v> Date the billing period ends.</v>
      </c>
      <c r="N44" s="95" t="str">
        <f>IF(VLOOKUP($A44,'Factur-X FR CII D16B - Flux 2'!$A55:$S495,14,FALSE)=0,"",VLOOKUP($A44,'Factur-X FR CII D16B - Flux 2'!$A55:$S495,14,FALSE))</f>
        <v> This date corresponds to the last day of the period.</v>
      </c>
      <c r="O44" s="91" t="str">
        <f>IF(VLOOKUP($A44,'Factur-X FR CII D16B - Flux 2'!$A55:$S495,15,FALSE)=0,"",VLOOKUP($A44,'Factur-X FR CII D16B - Flux 2'!$A55:$S495,15,FALSE))</f>
        <v> G1.09 G1.36 G6.11</v>
      </c>
      <c r="P44" s="91" t="str">
        <f>IF(VLOOKUP($A44,'Factur-X FR CII D16B - Flux 2'!$A55:$S495,16,FALSE)=0,"",VLOOKUP($A44,'Factur-X FR CII D16B - Flux 2'!$A55:$S495,16,FALSE))</f>
        <v/>
      </c>
      <c r="Q44" s="91" t="str">
        <f>IF(VLOOKUP($A44,'Factur-X FR CII D16B - Flux 2'!$A55:$S495,17,FALSE)=0,"",VLOOKUP($A44,'Factur-X FR CII D16B - Flux 2'!$A55:$S495,17,FALSE))</f>
        <v> BR-29 BR-CO-19</v>
      </c>
      <c r="R44" s="91" t="str">
        <f>IF(VLOOKUP($A44,'Factur-X FR CII D16B - Flux 2'!$A55:$S495,18,FALSE)=0,"",VLOOKUP($A44,'Factur-X FR CII D16B - Flux 2'!$A55:$S495,18,FALSE))</f>
        <v> BASIC WL</v>
      </c>
      <c r="S44" s="95" t="str">
        <f>IF(VLOOKUP($A44,'Factur-X FR CII D16B - Flux 2'!$A55:$S495,19,FALSE)=0,"",VLOOKUP($A44,'Factur-X FR CII D16B - Flux 2'!$A55:$S495,19,FALSE))</f>
        <v/>
      </c>
    </row>
    <row r="45" spans="1:19" ht="42">
      <c r="A45" s="89" t="s">
        <v>1122</v>
      </c>
      <c r="B45" s="91" t="str">
        <f>IF(VLOOKUP($A45,'Factur-X FR CII D16B - Flux 2'!$A56:$S496,2,FALSE)=0,"",VLOOKUP($A45,'Factur-X FR CII D16B - Flux 2'!$A56:$S496,2,FALSE))</f>
        <v> 0..1</v>
      </c>
      <c r="C45" s="23" t="str">
        <f>IF(VLOOKUP($A45,'Factur-X FR CII D16B - Flux 2'!$A50:$S482,3,FALSE)=0,"",VLOOKUP($A45,'Factur-X FR CII D16B - Flux 2'!$A50:$S482,3,FALSE))</f>
        <v> DELIVERY ADDRESS/PROVISION OF SERVICE</v>
      </c>
      <c r="D45" s="209"/>
      <c r="E45" s="209"/>
      <c r="F45" s="209"/>
      <c r="G45" s="291" t="str">
        <f>IF(VLOOKUP($A45,'Factur-X FR CII D16B - Flux 2'!$A56:$S492,7,FALSE)=0,"",VLOOKUP($A45,'Factur-X FR CII D16B - Flux 2'!$A56:$S492,7,FALSE))</f>
        <v>/rsm:CrossIndustryInvoice/rsm:SupplyChainTradeTransaction/ram:ApplicableHeaderTradeDelivery/ram:ShipToTradeParty/ram:PostalTradeAddress</v>
      </c>
      <c r="H45" s="291"/>
      <c r="I45" s="93" t="str">
        <f>IF(VLOOKUP($A45,'Factur-X FR CII D16B - Flux 2'!$A56:$S496,9,FALSE)=0,"",VLOOKUP($A45,'Factur-X FR CII D16B - Flux 2'!$A56:$S496,9,FALSE))</f>
        <v/>
      </c>
      <c r="J45" s="93" t="str">
        <f>IF(VLOOKUP($A45,'Factur-X FR CII D16B - Flux 2'!$A56:$S496,10,FALSE)=0,"",VLOOKUP($A45,'Factur-X FR CII D16B - Flux 2'!$A56:$S496,10,FALSE))</f>
        <v/>
      </c>
      <c r="K45" s="93" t="str">
        <f>IF(VLOOKUP($A45,'Factur-X FR CII D16B - Flux 2'!$A56:$S496,11,FALSE)=0,"",VLOOKUP($A45,'Factur-X FR CII D16B - Flux 2'!$A56:$S496,11,FALSE))</f>
        <v/>
      </c>
      <c r="L45" s="94" t="str">
        <f>IF(VLOOKUP($A45,'Factur-X FR CII D16B - Flux 2'!$A56:$S496,12,FALSE)=0,"",VLOOKUP($A45,'Factur-X FR CII D16B - Flux 2'!$A56:$S496,12,FALSE))</f>
        <v/>
      </c>
      <c r="M45" s="95" t="str">
        <f>IF(VLOOKUP($A45,'Factur-X FR CII D16B - Flux 2'!$A56:$S496,13,FALSE)=0,"",VLOOKUP($A45,'Factur-X FR CII D16B - Flux 2'!$A56:$S496,13,FALSE))</f>
        <v> A group of business terms providing information about the address to which invoiced goods and services have been or are being delivered.</v>
      </c>
      <c r="N45" s="95" t="str">
        <f>IF(VLOOKUP($A45,'Factur-X FR CII D16B - Flux 2'!$A56:$S496,14,FALSE)=0,"",VLOOKUP($A45,'Factur-X FR CII D16B - Flux 2'!$A56:$S496,14,FALSE))</f>
        <v> In the case of collection, the address of the place of delivery is the collection address. Relevant elements of the address must be completed to comply with legal requirements.</v>
      </c>
      <c r="O45" s="91" t="str">
        <f>IF(VLOOKUP($A45,'Factur-X FR CII D16B - Flux 2'!$A56:$S496,15,FALSE)=0,"",VLOOKUP($A45,'Factur-X FR CII D16B - Flux 2'!$A56:$S496,15,FALSE))</f>
        <v> G6.16</v>
      </c>
      <c r="P45" s="91" t="str">
        <f>IF(VLOOKUP($A45,'Factur-X FR CII D16B - Flux 2'!$A56:$S496,16,FALSE)=0,"",VLOOKUP($A45,'Factur-X FR CII D16B - Flux 2'!$A56:$S496,16,FALSE))</f>
        <v/>
      </c>
      <c r="Q45" s="91" t="str">
        <f>IF(VLOOKUP($A45,'Factur-X FR CII D16B - Flux 2'!$A56:$S496,17,FALSE)=0,"",VLOOKUP($A45,'Factur-X FR CII D16B - Flux 2'!$A56:$S496,17,FALSE))</f>
        <v/>
      </c>
      <c r="R45" s="91" t="str">
        <f>IF(VLOOKUP($A45,'Factur-X FR CII D16B - Flux 2'!$A56:$S496,18,FALSE)=0,"",VLOOKUP($A45,'Factur-X FR CII D16B - Flux 2'!$A56:$S496,18,FALSE))</f>
        <v> BASIC WL</v>
      </c>
      <c r="S45" s="95" t="str">
        <f>IF(VLOOKUP($A45,'Factur-X FR CII D16B - Flux 2'!$A56:$S496,19,FALSE)=0,"",VLOOKUP($A45,'Factur-X FR CII D16B - Flux 2'!$A56:$S496,19,FALSE))</f>
        <v/>
      </c>
    </row>
    <row r="46" spans="1:19" ht="33.75" customHeight="1">
      <c r="A46" s="97" t="s">
        <v>1128</v>
      </c>
      <c r="B46" s="91" t="str">
        <f>IF(VLOOKUP($A46,'Factur-X FR CII D16B - Flux 2'!$A57:$S497,2,FALSE)=0,"",VLOOKUP($A46,'Factur-X FR CII D16B - Flux 2'!$A57:$S497,2,FALSE))</f>
        <v> 0..1</v>
      </c>
      <c r="C46" s="28"/>
      <c r="D46" s="99" t="str">
        <f>IF(VLOOKUP($A46,'Factur-X FR CII D16B - Flux 2'!$A52:$S483,4,FALSE)=0,"",VLOOKUP($A46,'Factur-X FR CII D16B - Flux 2'!$A52:$S483,4,FALSE))</f>
        <v> Delivery address/performance of services - Line 1</v>
      </c>
      <c r="E46" s="99"/>
      <c r="F46" s="133"/>
      <c r="G46" s="291" t="str">
        <f>IF(VLOOKUP($A46,'Factur-X FR CII D16B - Flux 2'!$A57:$S493,7,FALSE)=0,"",VLOOKUP($A46,'Factur-X FR CII D16B - Flux 2'!$A57:$S493,7,FALSE))</f>
        <v> /rsm:CrossIndustryInvoice/rsm:SupplyChainTradeTransaction/ram:ApplicableHeaderTradeDelivery/ram:ShipToTradeParty/ram:PostalTradeAddress/ram:LineOne</v>
      </c>
      <c r="H46" s="291"/>
      <c r="I46" s="93" t="str">
        <f>IF(VLOOKUP($A46,'Factur-X FR CII D16B - Flux 2'!$A57:$S497,9,FALSE)=0,"",VLOOKUP($A46,'Factur-X FR CII D16B - Flux 2'!$A57:$S497,9,FALSE))</f>
        <v> TEXT</v>
      </c>
      <c r="J46" s="93">
        <f>IF(VLOOKUP($A46,'Factur-X FR CII D16B - Flux 2'!$A57:$S497,10,FALSE)=0,"",VLOOKUP($A46,'Factur-X FR CII D16B - Flux 2'!$A57:$S497,10,FALSE))</f>
        <v>255</v>
      </c>
      <c r="K46" s="93" t="str">
        <f>IF(VLOOKUP($A46,'Factur-X FR CII D16B - Flux 2'!$A57:$S497,11,FALSE)=0,"",VLOOKUP($A46,'Factur-X FR CII D16B - Flux 2'!$A57:$S497,11,FALSE))</f>
        <v/>
      </c>
      <c r="L46" s="94" t="str">
        <f>IF(VLOOKUP($A46,'Factur-X FR CII D16B - Flux 2'!$A57:$S497,12,FALSE)=0,"",VLOOKUP($A46,'Factur-X FR CII D16B - Flux 2'!$A57:$S497,12,FALSE))</f>
        <v/>
      </c>
      <c r="M46" s="95" t="str">
        <f>IF(VLOOKUP($A46,'Factur-X FR CII D16B - Flux 2'!$A57:$S497,13,FALSE)=0,"",VLOOKUP($A46,'Factur-X FR CII D16B - Flux 2'!$A57:$S497,13,FALSE))</f>
        <v> Main line of an address.</v>
      </c>
      <c r="N46" s="95" t="str">
        <f>IF(VLOOKUP($A46,'Factur-X FR CII D16B - Flux 2'!$A57:$S497,14,FALSE)=0,"",VLOOKUP($A46,'Factur-X FR CII D16B - Flux 2'!$A57:$S497,14,FALSE))</f>
        <v> This is generally the name and number of the street or post office box.</v>
      </c>
      <c r="O46" s="91" t="str">
        <f>IF(VLOOKUP($A46,'Factur-X FR CII D16B - Flux 2'!$A57:$S497,15,FALSE)=0,"",VLOOKUP($A46,'Factur-X FR CII D16B - Flux 2'!$A57:$S497,15,FALSE))</f>
        <v/>
      </c>
      <c r="P46" s="91" t="str">
        <f>IF(VLOOKUP($A46,'Factur-X FR CII D16B - Flux 2'!$A57:$S497,16,FALSE)=0,"",VLOOKUP($A46,'Factur-X FR CII D16B - Flux 2'!$A57:$S497,16,FALSE))</f>
        <v/>
      </c>
      <c r="Q46" s="91" t="str">
        <f>IF(VLOOKUP($A46,'Factur-X FR CII D16B - Flux 2'!$A57:$S497,17,FALSE)=0,"",VLOOKUP($A46,'Factur-X FR CII D16B - Flux 2'!$A57:$S497,17,FALSE))</f>
        <v/>
      </c>
      <c r="R46" s="91" t="str">
        <f>IF(VLOOKUP($A46,'Factur-X FR CII D16B - Flux 2'!$A57:$S497,18,FALSE)=0,"",VLOOKUP($A46,'Factur-X FR CII D16B - Flux 2'!$A57:$S497,18,FALSE))</f>
        <v> BASIC WL</v>
      </c>
      <c r="S46" s="95" t="str">
        <f>IF(VLOOKUP($A46,'Factur-X FR CII D16B - Flux 2'!$A57:$S497,19,FALSE)=0,"",VLOOKUP($A46,'Factur-X FR CII D16B - Flux 2'!$A57:$S497,19,FALSE))</f>
        <v/>
      </c>
    </row>
    <row r="47" spans="1:19" ht="33.75" customHeight="1">
      <c r="A47" s="97" t="s">
        <v>1132</v>
      </c>
      <c r="B47" s="91" t="str">
        <f>IF(VLOOKUP($A47,'Factur-X FR CII D16B - Flux 2'!$A58:$S498,2,FALSE)=0,"",VLOOKUP($A47,'Factur-X FR CII D16B - Flux 2'!$A58:$S498,2,FALSE))</f>
        <v> 0..1</v>
      </c>
      <c r="C47" s="28"/>
      <c r="D47" s="99" t="str">
        <f>IF(VLOOKUP($A47,'Factur-X FR CII D16B - Flux 2'!$A53:$S484,4,FALSE)=0,"",VLOOKUP($A47,'Factur-X FR CII D16B - Flux 2'!$A53:$S484,4,FALSE))</f>
        <v>Delivery address/performance of services - Line 2</v>
      </c>
      <c r="E47" s="99"/>
      <c r="F47" s="133"/>
      <c r="G47" s="291" t="str">
        <f>IF(VLOOKUP($A47,'Factur-X FR CII D16B - Flux 2'!$A58:$S494,7,FALSE)=0,"",VLOOKUP($A47,'Factur-X FR CII D16B - Flux 2'!$A58:$S494,7,FALSE))</f>
        <v> /rsm:CrossIndustryInvoice/rsm:SupplyChainTradeTransaction/ram:ApplicableHeaderTradeDelivery/ram:ShipToTradeParty/ram:PostalTradeAddress/ram:LineTwo</v>
      </c>
      <c r="H47" s="291"/>
      <c r="I47" s="93" t="str">
        <f>IF(VLOOKUP($A47,'Factur-X FR CII D16B - Flux 2'!$A58:$S498,9,FALSE)=0,"",VLOOKUP($A47,'Factur-X FR CII D16B - Flux 2'!$A58:$S498,9,FALSE))</f>
        <v> TEXT</v>
      </c>
      <c r="J47" s="93">
        <f>IF(VLOOKUP($A47,'Factur-X FR CII D16B - Flux 2'!$A58:$S498,10,FALSE)=0,"",VLOOKUP($A47,'Factur-X FR CII D16B - Flux 2'!$A58:$S498,10,FALSE))</f>
        <v>255</v>
      </c>
      <c r="K47" s="93" t="str">
        <f>IF(VLOOKUP($A47,'Factur-X FR CII D16B - Flux 2'!$A58:$S498,11,FALSE)=0,"",VLOOKUP($A47,'Factur-X FR CII D16B - Flux 2'!$A58:$S498,11,FALSE))</f>
        <v/>
      </c>
      <c r="L47" s="94" t="str">
        <f>IF(VLOOKUP($A47,'Factur-X FR CII D16B - Flux 2'!$A58:$S498,12,FALSE)=0,"",VLOOKUP($A47,'Factur-X FR CII D16B - Flux 2'!$A58:$S498,12,FALSE))</f>
        <v/>
      </c>
      <c r="M47" s="95" t="str">
        <f>IF(VLOOKUP($A47,'Factur-X FR CII D16B - Flux 2'!$A58:$S498,13,FALSE)=0,"",VLOOKUP($A47,'Factur-X FR CII D16B - Flux 2'!$A58:$S498,13,FALSE))</f>
        <v> Additional line of an address, which can be used to provide details and supplement the main line.</v>
      </c>
      <c r="N47" s="95" t="str">
        <f>IF(VLOOKUP($A47,'Factur-X FR CII D16B - Flux 2'!$A58:$S498,14,FALSE)=0,"",VLOOKUP($A47,'Factur-X FR CII D16B - Flux 2'!$A58:$S498,14,FALSE))</f>
        <v/>
      </c>
      <c r="O47" s="91" t="str">
        <f>IF(VLOOKUP($A47,'Factur-X FR CII D16B - Flux 2'!$A58:$S498,15,FALSE)=0,"",VLOOKUP($A47,'Factur-X FR CII D16B - Flux 2'!$A58:$S498,15,FALSE))</f>
        <v/>
      </c>
      <c r="P47" s="91" t="str">
        <f>IF(VLOOKUP($A47,'Factur-X FR CII D16B - Flux 2'!$A58:$S498,16,FALSE)=0,"",VLOOKUP($A47,'Factur-X FR CII D16B - Flux 2'!$A58:$S498,16,FALSE))</f>
        <v/>
      </c>
      <c r="Q47" s="91" t="str">
        <f>IF(VLOOKUP($A47,'Factur-X FR CII D16B - Flux 2'!$A58:$S498,17,FALSE)=0,"",VLOOKUP($A47,'Factur-X FR CII D16B - Flux 2'!$A58:$S498,17,FALSE))</f>
        <v/>
      </c>
      <c r="R47" s="91" t="str">
        <f>IF(VLOOKUP($A47,'Factur-X FR CII D16B - Flux 2'!$A58:$S498,18,FALSE)=0,"",VLOOKUP($A47,'Factur-X FR CII D16B - Flux 2'!$A58:$S498,18,FALSE))</f>
        <v> BASIC WL</v>
      </c>
      <c r="S47" s="95" t="str">
        <f>IF(VLOOKUP($A47,'Factur-X FR CII D16B - Flux 2'!$A58:$S498,19,FALSE)=0,"",VLOOKUP($A47,'Factur-X FR CII D16B - Flux 2'!$A58:$S498,19,FALSE))</f>
        <v/>
      </c>
    </row>
    <row r="48" spans="1:19" ht="33.75" customHeight="1">
      <c r="A48" s="97" t="s">
        <v>1135</v>
      </c>
      <c r="B48" s="91" t="str">
        <f>IF(VLOOKUP($A48,'Factur-X FR CII D16B - Flux 2'!$A59:$S499,2,FALSE)=0,"",VLOOKUP($A48,'Factur-X FR CII D16B - Flux 2'!$A59:$S499,2,FALSE))</f>
        <v> 0..1</v>
      </c>
      <c r="C48" s="28"/>
      <c r="D48" s="99" t="str">
        <f>IF(VLOOKUP($A48,'Factur-X FR CII D16B - Flux 2'!$A54:$S485,4,FALSE)=0,"",VLOOKUP($A48,'Factur-X FR CII D16B - Flux 2'!$A54:$S485,4,FALSE))</f>
        <v> Delivery address/performance of services - Line 3</v>
      </c>
      <c r="E48" s="99"/>
      <c r="F48" s="133"/>
      <c r="G48" s="291" t="str">
        <f>IF(VLOOKUP($A48,'Factur-X FR CII D16B - Flux 2'!$A59:$S495,7,FALSE)=0,"",VLOOKUP($A48,'Factur-X FR CII D16B - Flux 2'!$A59:$S495,7,FALSE))</f>
        <v> /rsm:CrossIndustryInvoice/rsm:SupplyChainTradeTransaction/ram:ApplicableHeaderTradeDelivery/ram:ShipToTradeParty/ram:PostalTradeAddress/ram:LineThree</v>
      </c>
      <c r="H48" s="291"/>
      <c r="I48" s="93" t="str">
        <f>IF(VLOOKUP($A48,'Factur-X FR CII D16B - Flux 2'!$A59:$S499,9,FALSE)=0,"",VLOOKUP($A48,'Factur-X FR CII D16B - Flux 2'!$A59:$S499,9,FALSE))</f>
        <v> TEXT</v>
      </c>
      <c r="J48" s="93">
        <f>IF(VLOOKUP($A48,'Factur-X FR CII D16B - Flux 2'!$A59:$S499,10,FALSE)=0,"",VLOOKUP($A48,'Factur-X FR CII D16B - Flux 2'!$A59:$S499,10,FALSE))</f>
        <v>255</v>
      </c>
      <c r="K48" s="93" t="str">
        <f>IF(VLOOKUP($A48,'Factur-X FR CII D16B - Flux 2'!$A59:$S499,11,FALSE)=0,"",VLOOKUP($A48,'Factur-X FR CII D16B - Flux 2'!$A59:$S499,11,FALSE))</f>
        <v/>
      </c>
      <c r="L48" s="94" t="str">
        <f>IF(VLOOKUP($A48,'Factur-X FR CII D16B - Flux 2'!$A59:$S499,12,FALSE)=0,"",VLOOKUP($A48,'Factur-X FR CII D16B - Flux 2'!$A59:$S499,12,FALSE))</f>
        <v/>
      </c>
      <c r="M48" s="95" t="str">
        <f>IF(VLOOKUP($A48,'Factur-X FR CII D16B - Flux 2'!$A59:$S499,13,FALSE)=0,"",VLOOKUP($A48,'Factur-X FR CII D16B - Flux 2'!$A59:$S499,13,FALSE))</f>
        <v> Additional line of an address, which can be used to provide details and supplement the main line.</v>
      </c>
      <c r="N48" s="95" t="str">
        <f>IF(VLOOKUP($A48,'Factur-X FR CII D16B - Flux 2'!$A59:$S499,14,FALSE)=0,"",VLOOKUP($A48,'Factur-X FR CII D16B - Flux 2'!$A59:$S499,14,FALSE))</f>
        <v/>
      </c>
      <c r="O48" s="91" t="str">
        <f>IF(VLOOKUP($A48,'Factur-X FR CII D16B - Flux 2'!$A59:$S499,15,FALSE)=0,"",VLOOKUP($A48,'Factur-X FR CII D16B - Flux 2'!$A59:$S499,15,FALSE))</f>
        <v/>
      </c>
      <c r="P48" s="91" t="str">
        <f>IF(VLOOKUP($A48,'Factur-X FR CII D16B - Flux 2'!$A59:$S499,16,FALSE)=0,"",VLOOKUP($A48,'Factur-X FR CII D16B - Flux 2'!$A59:$S499,16,FALSE))</f>
        <v/>
      </c>
      <c r="Q48" s="91" t="str">
        <f>IF(VLOOKUP($A48,'Factur-X FR CII D16B - Flux 2'!$A59:$S499,17,FALSE)=0,"",VLOOKUP($A48,'Factur-X FR CII D16B - Flux 2'!$A59:$S499,17,FALSE))</f>
        <v/>
      </c>
      <c r="R48" s="91" t="str">
        <f>IF(VLOOKUP($A48,'Factur-X FR CII D16B - Flux 2'!$A59:$S499,18,FALSE)=0,"",VLOOKUP($A48,'Factur-X FR CII D16B - Flux 2'!$A59:$S499,18,FALSE))</f>
        <v> BASIC WL</v>
      </c>
      <c r="S48" s="95" t="str">
        <f>IF(VLOOKUP($A48,'Factur-X FR CII D16B - Flux 2'!$A59:$S499,19,FALSE)=0,"",VLOOKUP($A48,'Factur-X FR CII D16B - Flux 2'!$A59:$S499,19,FALSE))</f>
        <v/>
      </c>
    </row>
    <row r="49" spans="1:19" ht="33.75" customHeight="1">
      <c r="A49" s="97" t="s">
        <v>1138</v>
      </c>
      <c r="B49" s="91" t="str">
        <f>IF(VLOOKUP($A49,'Factur-X FR CII D16B - Flux 2'!$A60:$S500,2,FALSE)=0,"",VLOOKUP($A49,'Factur-X FR CII D16B - Flux 2'!$A60:$S500,2,FALSE))</f>
        <v> 0..1</v>
      </c>
      <c r="C49" s="28"/>
      <c r="D49" s="99" t="str">
        <f>IF(VLOOKUP($A49,'Factur-X FR CII D16B - Flux 2'!$A55:$S486,4,FALSE)=0,"",VLOOKUP($A49,'Factur-X FR CII D16B - Flux 2'!$A55:$S486,4,FALSE))</f>
        <v> Location Delivery address/performance of services</v>
      </c>
      <c r="E49" s="99"/>
      <c r="F49" s="133"/>
      <c r="G49" s="291" t="str">
        <f>IF(VLOOKUP($A49,'Factur-X FR CII D16B - Flux 2'!$A60:$S496,7,FALSE)=0,"",VLOOKUP($A49,'Factur-X FR CII D16B - Flux 2'!$A60:$S496,7,FALSE))</f>
        <v>/rsm:CrossIndustryInvoice/rsm:SupplyChainTradeTransaction/ram:ApplicableHeaderTradeDelivery/ram:ShipToTradeParty/ram:PostalTradeAddress/ram:CityName</v>
      </c>
      <c r="H49" s="291"/>
      <c r="I49" s="93" t="str">
        <f>IF(VLOOKUP($A49,'Factur-X FR CII D16B - Flux 2'!$A60:$S500,9,FALSE)=0,"",VLOOKUP($A49,'Factur-X FR CII D16B - Flux 2'!$A60:$S500,9,FALSE))</f>
        <v> TEXT</v>
      </c>
      <c r="J49" s="93">
        <f>IF(VLOOKUP($A49,'Factur-X FR CII D16B - Flux 2'!$A60:$S500,10,FALSE)=0,"",VLOOKUP($A49,'Factur-X FR CII D16B - Flux 2'!$A60:$S500,10,FALSE))</f>
        <v>255</v>
      </c>
      <c r="K49" s="93" t="str">
        <f>IF(VLOOKUP($A49,'Factur-X FR CII D16B - Flux 2'!$A60:$S500,11,FALSE)=0,"",VLOOKUP($A49,'Factur-X FR CII D16B - Flux 2'!$A60:$S500,11,FALSE))</f>
        <v/>
      </c>
      <c r="L49" s="94" t="str">
        <f>IF(VLOOKUP($A49,'Factur-X FR CII D16B - Flux 2'!$A60:$S500,12,FALSE)=0,"",VLOOKUP($A49,'Factur-X FR CII D16B - Flux 2'!$A60:$S500,12,FALSE))</f>
        <v/>
      </c>
      <c r="M49" s="95" t="str">
        <f>IF(VLOOKUP($A49,'Factur-X FR CII D16B - Flux 2'!$A60:$S500,13,FALSE)=0,"",VLOOKUP($A49,'Factur-X FR CII D16B - Flux 2'!$A60:$S500,13,FALSE))</f>
        <v> Common name of the commune, town or village in which the delivery address is located.</v>
      </c>
      <c r="N49" s="95" t="str">
        <f>IF(VLOOKUP($A49,'Factur-X FR CII D16B - Flux 2'!$A60:$S500,14,FALSE)=0,"",VLOOKUP($A49,'Factur-X FR CII D16B - Flux 2'!$A60:$S500,14,FALSE))</f>
        <v/>
      </c>
      <c r="O49" s="91" t="str">
        <f>IF(VLOOKUP($A49,'Factur-X FR CII D16B - Flux 2'!$A60:$S500,15,FALSE)=0,"",VLOOKUP($A49,'Factur-X FR CII D16B - Flux 2'!$A60:$S500,15,FALSE))</f>
        <v/>
      </c>
      <c r="P49" s="91" t="str">
        <f>IF(VLOOKUP($A49,'Factur-X FR CII D16B - Flux 2'!$A60:$S500,16,FALSE)=0,"",VLOOKUP($A49,'Factur-X FR CII D16B - Flux 2'!$A60:$S500,16,FALSE))</f>
        <v/>
      </c>
      <c r="Q49" s="91" t="str">
        <f>IF(VLOOKUP($A49,'Factur-X FR CII D16B - Flux 2'!$A60:$S500,17,FALSE)=0,"",VLOOKUP($A49,'Factur-X FR CII D16B - Flux 2'!$A60:$S500,17,FALSE))</f>
        <v/>
      </c>
      <c r="R49" s="91" t="str">
        <f>IF(VLOOKUP($A49,'Factur-X FR CII D16B - Flux 2'!$A60:$S500,18,FALSE)=0,"",VLOOKUP($A49,'Factur-X FR CII D16B - Flux 2'!$A60:$S500,18,FALSE))</f>
        <v> BASIC WL</v>
      </c>
      <c r="S49" s="95" t="str">
        <f>IF(VLOOKUP($A49,'Factur-X FR CII D16B - Flux 2'!$A60:$S500,19,FALSE)=0,"",VLOOKUP($A49,'Factur-X FR CII D16B - Flux 2'!$A60:$S500,19,FALSE))</f>
        <v/>
      </c>
    </row>
    <row r="50" spans="1:19" ht="33.75" customHeight="1">
      <c r="A50" s="97" t="s">
        <v>1142</v>
      </c>
      <c r="B50" s="91" t="str">
        <f>IF(VLOOKUP($A50,'Factur-X FR CII D16B - Flux 2'!$A61:$S501,2,FALSE)=0,"",VLOOKUP($A50,'Factur-X FR CII D16B - Flux 2'!$A61:$S501,2,FALSE))</f>
        <v> 0..1</v>
      </c>
      <c r="C50" s="28"/>
      <c r="D50" s="99" t="str">
        <f>IF(VLOOKUP($A50,'Factur-X FR CII D16B - Flux 2'!$A56:$S487,4,FALSE)=0,"",VLOOKUP($A50,'Factur-X FR CII D16B - Flux 2'!$A56:$S487,4,FALSE))</f>
        <v> Postal code Delivery address/performance of services</v>
      </c>
      <c r="E50" s="99"/>
      <c r="F50" s="133"/>
      <c r="G50" s="291" t="str">
        <f>IF(VLOOKUP($A50,'Factur-X FR CII D16B - Flux 2'!$A61:$S497,7,FALSE)=0,"",VLOOKUP($A50,'Factur-X FR CII D16B - Flux 2'!$A61:$S497,7,FALSE))</f>
        <v> /rsm:CrossIndustryInvoice/rsm:SupplyChainTradeTransaction/ram:ApplicableHeaderTradeDelivery/ram:ShipToTradeParty/ram:PostalTradeAddress/ram:PostcodeCode</v>
      </c>
      <c r="H50" s="291"/>
      <c r="I50" s="93" t="str">
        <f>IF(VLOOKUP($A50,'Factur-X FR CII D16B - Flux 2'!$A61:$S501,9,FALSE)=0,"",VLOOKUP($A50,'Factur-X FR CII D16B - Flux 2'!$A61:$S501,9,FALSE))</f>
        <v> TEXT</v>
      </c>
      <c r="J50" s="93">
        <f>IF(VLOOKUP($A50,'Factur-X FR CII D16B - Flux 2'!$A61:$S501,10,FALSE)=0,"",VLOOKUP($A50,'Factur-X FR CII D16B - Flux 2'!$A61:$S501,10,FALSE))</f>
        <v>10</v>
      </c>
      <c r="K50" s="93" t="str">
        <f>IF(VLOOKUP($A50,'Factur-X FR CII D16B - Flux 2'!$A61:$S501,11,FALSE)=0,"",VLOOKUP($A50,'Factur-X FR CII D16B - Flux 2'!$A61:$S501,11,FALSE))</f>
        <v/>
      </c>
      <c r="L50" s="94" t="str">
        <f>IF(VLOOKUP($A50,'Factur-X FR CII D16B - Flux 2'!$A61:$S501,12,FALSE)=0,"",VLOOKUP($A50,'Factur-X FR CII D16B - Flux 2'!$A61:$S501,12,FALSE))</f>
        <v/>
      </c>
      <c r="M50" s="95" t="str">
        <f>IF(VLOOKUP($A50,'Factur-X FR CII D16B - Flux 2'!$A61:$S501,13,FALSE)=0,"",VLOOKUP($A50,'Factur-X FR CII D16B - Flux 2'!$A61:$S501,13,FALSE))</f>
        <v> Identifier for an addressable group of properties, consistent with the applicable postal service.</v>
      </c>
      <c r="N50" s="95" t="str">
        <f>IF(VLOOKUP($A50,'Factur-X FR CII D16B - Flux 2'!$A61:$S501,14,FALSE)=0,"",VLOOKUP($A50,'Factur-X FR CII D16B - Flux 2'!$A61:$S501,14,FALSE))</f>
        <v> Example: postal code or postal delivery number.</v>
      </c>
      <c r="O50" s="91" t="str">
        <f>IF(VLOOKUP($A50,'Factur-X FR CII D16B - Flux 2'!$A61:$S501,15,FALSE)=0,"",VLOOKUP($A50,'Factur-X FR CII D16B - Flux 2'!$A61:$S501,15,FALSE))</f>
        <v/>
      </c>
      <c r="P50" s="91" t="str">
        <f>IF(VLOOKUP($A50,'Factur-X FR CII D16B - Flux 2'!$A61:$S501,16,FALSE)=0,"",VLOOKUP($A50,'Factur-X FR CII D16B - Flux 2'!$A61:$S501,16,FALSE))</f>
        <v/>
      </c>
      <c r="Q50" s="91" t="str">
        <f>IF(VLOOKUP($A50,'Factur-X FR CII D16B - Flux 2'!$A61:$S501,17,FALSE)=0,"",VLOOKUP($A50,'Factur-X FR CII D16B - Flux 2'!$A61:$S501,17,FALSE))</f>
        <v/>
      </c>
      <c r="R50" s="91" t="str">
        <f>IF(VLOOKUP($A50,'Factur-X FR CII D16B - Flux 2'!$A61:$S501,18,FALSE)=0,"",VLOOKUP($A50,'Factur-X FR CII D16B - Flux 2'!$A61:$S501,18,FALSE))</f>
        <v> BASIC WL</v>
      </c>
      <c r="S50" s="95" t="str">
        <f>IF(VLOOKUP($A50,'Factur-X FR CII D16B - Flux 2'!$A61:$S501,19,FALSE)=0,"",VLOOKUP($A50,'Factur-X FR CII D16B - Flux 2'!$A61:$S501,19,FALSE))</f>
        <v/>
      </c>
    </row>
    <row r="51" spans="1:19" ht="33.75" customHeight="1">
      <c r="A51" s="97" t="s">
        <v>1145</v>
      </c>
      <c r="B51" s="91" t="str">
        <f>IF(VLOOKUP($A51,'Factur-X FR CII D16B - Flux 2'!$A62:$S502,2,FALSE)=0,"",VLOOKUP($A51,'Factur-X FR CII D16B - Flux 2'!$A62:$S502,2,FALSE))</f>
        <v> 0..1</v>
      </c>
      <c r="C51" s="28"/>
      <c r="D51" s="99" t="str">
        <f>IF(VLOOKUP($A51,'Factur-X FR CII D16B - Flux 2'!$A57:$S488,4,FALSE)=0,"",VLOOKUP($A51,'Factur-X FR CII D16B - Flux 2'!$A57:$S488,4,FALSE))</f>
        <v xml:space="preserve"> Subdivision of the country</v>
      </c>
      <c r="E51" s="99"/>
      <c r="F51" s="133"/>
      <c r="G51" s="291" t="str">
        <f>IF(VLOOKUP($A51,'Factur-X FR CII D16B - Flux 2'!$A62:$S498,7,FALSE)=0,"",VLOOKUP($A51,'Factur-X FR CII D16B - Flux 2'!$A62:$S498,7,FALSE))</f>
        <v> /rsm:CrossIndustryInvoice/rsm:SupplyChainTradeTransaction/ram:ApplicableHeaderTradeDelivery/ram:ShipToTradeParty/ram:PostalTradeAddress/ram:CountrySubDivisionName</v>
      </c>
      <c r="H51" s="291"/>
      <c r="I51" s="93" t="str">
        <f>IF(VLOOKUP($A51,'Factur-X FR CII D16B - Flux 2'!$A62:$S502,9,FALSE)=0,"",VLOOKUP($A51,'Factur-X FR CII D16B - Flux 2'!$A62:$S502,9,FALSE))</f>
        <v> TEXT</v>
      </c>
      <c r="J51" s="93">
        <f>IF(VLOOKUP($A51,'Factur-X FR CII D16B - Flux 2'!$A62:$S502,10,FALSE)=0,"",VLOOKUP($A51,'Factur-X FR CII D16B - Flux 2'!$A62:$S502,10,FALSE))</f>
        <v>255</v>
      </c>
      <c r="K51" s="93" t="str">
        <f>IF(VLOOKUP($A51,'Factur-X FR CII D16B - Flux 2'!$A62:$S502,11,FALSE)=0,"",VLOOKUP($A51,'Factur-X FR CII D16B - Flux 2'!$A62:$S502,11,FALSE))</f>
        <v/>
      </c>
      <c r="L51" s="94" t="str">
        <f>IF(VLOOKUP($A51,'Factur-X FR CII D16B - Flux 2'!$A62:$S502,12,FALSE)=0,"",VLOOKUP($A51,'Factur-X FR CII D16B - Flux 2'!$A62:$S502,12,FALSE))</f>
        <v/>
      </c>
      <c r="M51" s="95" t="str">
        <f>IF(VLOOKUP($A51,'Factur-X FR CII D16B - Flux 2'!$A62:$S502,13,FALSE)=0,"",VLOOKUP($A51,'Factur-X FR CII D16B - Flux 2'!$A62:$S502,13,FALSE))</f>
        <v>Subdivision of a country.</v>
      </c>
      <c r="N51" s="95" t="str">
        <f>IF(VLOOKUP($A51,'Factur-X FR CII D16B - Flux 2'!$A62:$S502,14,FALSE)=0,"",VLOOKUP($A51,'Factur-X FR CII D16B - Flux 2'!$A62:$S502,14,FALSE))</f>
        <v> Example: region, county, state, province, etc.</v>
      </c>
      <c r="O51" s="91" t="str">
        <f>IF(VLOOKUP($A51,'Factur-X FR CII D16B - Flux 2'!$A62:$S502,15,FALSE)=0,"",VLOOKUP($A51,'Factur-X FR CII D16B - Flux 2'!$A62:$S502,15,FALSE))</f>
        <v/>
      </c>
      <c r="P51" s="91" t="str">
        <f>IF(VLOOKUP($A51,'Factur-X FR CII D16B - Flux 2'!$A62:$S502,16,FALSE)=0,"",VLOOKUP($A51,'Factur-X FR CII D16B - Flux 2'!$A62:$S502,16,FALSE))</f>
        <v/>
      </c>
      <c r="Q51" s="91" t="str">
        <f>IF(VLOOKUP($A51,'Factur-X FR CII D16B - Flux 2'!$A62:$S502,17,FALSE)=0,"",VLOOKUP($A51,'Factur-X FR CII D16B - Flux 2'!$A62:$S502,17,FALSE))</f>
        <v/>
      </c>
      <c r="R51" s="91" t="str">
        <f>IF(VLOOKUP($A51,'Factur-X FR CII D16B - Flux 2'!$A62:$S502,18,FALSE)=0,"",VLOOKUP($A51,'Factur-X FR CII D16B - Flux 2'!$A62:$S502,18,FALSE))</f>
        <v> BASIC WL</v>
      </c>
      <c r="S51" s="95" t="str">
        <f>IF(VLOOKUP($A51,'Factur-X FR CII D16B - Flux 2'!$A62:$S502,19,FALSE)=0,"",VLOOKUP($A51,'Factur-X FR CII D16B - Flux 2'!$A62:$S502,19,FALSE))</f>
        <v/>
      </c>
    </row>
    <row r="52" spans="1:19" ht="70">
      <c r="A52" s="97" t="s">
        <v>1148</v>
      </c>
      <c r="B52" s="91" t="str">
        <f>IF(VLOOKUP($A52,'Factur-X FR CII D16B - Flux 2'!$A63:$S503,2,FALSE)=0,"",VLOOKUP($A52,'Factur-X FR CII D16B - Flux 2'!$A63:$S503,2,FALSE))</f>
        <v> 1..1</v>
      </c>
      <c r="C52" s="43"/>
      <c r="D52" s="99" t="str">
        <f>IF(VLOOKUP($A52,'Factur-X FR CII D16B - Flux 2'!$A58:$S489,4,FALSE)=0,"",VLOOKUP($A52,'Factur-X FR CII D16B - Flux 2'!$A58:$S489,4,FALSE))</f>
        <v> Country code</v>
      </c>
      <c r="E52" s="99"/>
      <c r="F52" s="133"/>
      <c r="G52" s="291" t="str">
        <f>IF(VLOOKUP($A52,'Factur-X FR CII D16B - Flux 2'!$A63:$S499,7,FALSE)=0,"",VLOOKUP($A52,'Factur-X FR CII D16B - Flux 2'!$A63:$S499,7,FALSE))</f>
        <v> /rsm:CrossIndustryInvoice/rsm:SupplyChainTradeTransaction/ram:ApplicableHeaderTradeDelivery/ram:ShipToTradeParty/ram:PostalTradeAddress/ram:CountryID</v>
      </c>
      <c r="H52" s="291"/>
      <c r="I52" s="93" t="str">
        <f>IF(VLOOKUP($A52,'Factur-X FR CII D16B - Flux 2'!$A63:$S503,9,FALSE)=0,"",VLOOKUP($A52,'Factur-X FR CII D16B - Flux 2'!$A63:$S503,9,FALSE))</f>
        <v> CODED</v>
      </c>
      <c r="J52" s="93">
        <f>IF(VLOOKUP($A52,'Factur-X FR CII D16B - Flux 2'!$A63:$S503,10,FALSE)=0,"",VLOOKUP($A52,'Factur-X FR CII D16B - Flux 2'!$A63:$S503,10,FALSE))</f>
        <v>2</v>
      </c>
      <c r="K52" s="93" t="str">
        <f>IF(VLOOKUP($A52,'Factur-X FR CII D16B - Flux 2'!$A63:$S503,11,FALSE)=0,"",VLOOKUP($A52,'Factur-X FR CII D16B - Flux 2'!$A63:$S503,11,FALSE))</f>
        <v> ISO 3166</v>
      </c>
      <c r="L52" s="94" t="str">
        <f>IF(VLOOKUP($A52,'Factur-X FR CII D16B - Flux 2'!$A63:$S503,12,FALSE)=0,"",VLOOKUP($A52,'Factur-X FR CII D16B - Flux 2'!$A63:$S503,12,FALSE))</f>
        <v/>
      </c>
      <c r="M52" s="95" t="str">
        <f>IF(VLOOKUP($A52,'Factur-X FR CII D16B - Flux 2'!$A63:$S503,13,FALSE)=0,"",VLOOKUP($A52,'Factur-X FR CII D16B - Flux 2'!$A63:$S503,13,FALSE))</f>
        <v> Country identification code.</v>
      </c>
      <c r="N52" s="95" t="str">
        <f>IF(VLOOKUP($A52,'Factur-X FR CII D16B - Flux 2'!$A63:$S503,14,FALSE)=0,"",VLOOKUP($A52,'Factur-X FR CII D16B - Flux 2'!$A63:$S503,14,FALSE))</f>
        <v> Valid country lists are registered with the Maintenance Agency for ISO 3166-1 “Codes for the representation of country names and their subdivisions”. It is recommended to use alpha-2 representation.</v>
      </c>
      <c r="O52" s="91" t="str">
        <f>IF(VLOOKUP($A52,'Factur-X FR CII D16B - Flux 2'!$A63:$S503,15,FALSE)=0,"",VLOOKUP($A52,'Factur-X FR CII D16B - Flux 2'!$A63:$S503,15,FALSE))</f>
        <v> G2.01 G6.08</v>
      </c>
      <c r="P52" s="91" t="str">
        <f>IF(VLOOKUP($A52,'Factur-X FR CII D16B - Flux 2'!$A63:$S503,16,FALSE)=0,"",VLOOKUP($A52,'Factur-X FR CII D16B - Flux 2'!$A63:$S503,16,FALSE))</f>
        <v/>
      </c>
      <c r="Q52" s="91" t="str">
        <f>IF(VLOOKUP($A52,'Factur-X FR CII D16B - Flux 2'!$A63:$S503,17,FALSE)=0,"",VLOOKUP($A52,'Factur-X FR CII D16B - Flux 2'!$A63:$S503,17,FALSE))</f>
        <v> BR-57</v>
      </c>
      <c r="R52" s="91" t="str">
        <f>IF(VLOOKUP($A52,'Factur-X FR CII D16B - Flux 2'!$A63:$S503,18,FALSE)=0,"",VLOOKUP($A52,'Factur-X FR CII D16B - Flux 2'!$A63:$S503,18,FALSE))</f>
        <v> BASIC WL</v>
      </c>
      <c r="S52" s="95" t="str">
        <f>IF(VLOOKUP($A52,'Factur-X FR CII D16B - Flux 2'!$A63:$S503,19,FALSE)=0,"",VLOOKUP($A52,'Factur-X FR CII D16B - Flux 2'!$A63:$S503,19,FALSE))</f>
        <v/>
      </c>
    </row>
    <row r="53" spans="1:19" ht="64.5" customHeight="1">
      <c r="A53" s="89" t="s">
        <v>1224</v>
      </c>
      <c r="B53" s="91" t="str">
        <f>IF(VLOOKUP($A53,'Factur-X FR CII D16B - Flux 2'!$A64:$S504,2,FALSE)=0,"",VLOOKUP($A53,'Factur-X FR CII D16B - Flux 2'!$A64:$S504,2,FALSE))</f>
        <v> 0..n</v>
      </c>
      <c r="C53" s="237" t="str">
        <f>IF(VLOOKUP($A53,'FE - Flux 2 - CII'!$A59:$R490,3,FALSE)=0,"",VLOOKUP($A53,'FE - Flux 2 - CII'!$A59:$R490,3,FALSE))</f>
        <v> DOCUMENT LEVEL UPDATES</v>
      </c>
      <c r="D53" s="209"/>
      <c r="E53" s="209"/>
      <c r="F53" s="209"/>
      <c r="G53" s="291" t="str">
        <f>IF(VLOOKUP($A53,'Factur-X FR CII D16B - Flux 2'!$A64:$S500,7,FALSE)=0,"",VLOOKUP($A53,'Factur-X FR CII D16B - Flux 2'!$A64:$S500,7,FALSE))</f>
        <v> /rsm:CrossIndustryInvoice/rsm:SupplyChainTradeTransaction/ram:ApplicableHeaderTradeSettlement/ram:SpecifiedTradeAllowanceCharge ChargeIndicator=false</v>
      </c>
      <c r="H53" s="291"/>
      <c r="I53" s="93" t="str">
        <f>IF(VLOOKUP($A53,'Factur-X FR CII D16B - Flux 2'!$A64:$S504,9,FALSE)=0,"",VLOOKUP($A53,'Factur-X FR CII D16B - Flux 2'!$A64:$S504,9,FALSE))</f>
        <v/>
      </c>
      <c r="J53" s="93" t="str">
        <f>IF(VLOOKUP($A53,'Factur-X FR CII D16B - Flux 2'!$A64:$S504,10,FALSE)=0,"",VLOOKUP($A53,'Factur-X FR CII D16B - Flux 2'!$A64:$S504,10,FALSE))</f>
        <v/>
      </c>
      <c r="K53" s="93" t="str">
        <f>IF(VLOOKUP($A53,'Factur-X FR CII D16B - Flux 2'!$A64:$S504,11,FALSE)=0,"",VLOOKUP($A53,'Factur-X FR CII D16B - Flux 2'!$A64:$S504,11,FALSE))</f>
        <v/>
      </c>
      <c r="L53" s="94" t="str">
        <f>IF(VLOOKUP($A53,'Factur-X FR CII D16B - Flux 2'!$A64:$S504,12,FALSE)=0,"",VLOOKUP($A53,'Factur-X FR CII D16B - Flux 2'!$A64:$S504,12,FALSE))</f>
        <v/>
      </c>
      <c r="M53" s="95" t="str">
        <f>IF(VLOOKUP($A53,'Factur-X FR CII D16B - Flux 2'!$A64:$S504,13,FALSE)=0,"",VLOOKUP($A53,'Factur-X FR CII D16B - Flux 2'!$A64:$S504,13,FALSE))</f>
        <v xml:space="preserve">Group of business terms providing information on discounts applicable to the Invoice as a whole.</v>
      </c>
      <c r="N53" s="95" t="str">
        <f>IF(VLOOKUP($A53,'Factur-X FR CII D16B - Flux 2'!$A64:$S504,14,FALSE)=0,"",VLOOKUP($A53,'Factur-X FR CII D16B - Flux 2'!$A64:$S504,14,FALSE))</f>
        <v> Deductions such as tax withheld at source can therefore be specified in this group.</v>
      </c>
      <c r="O53" s="91" t="str">
        <f>IF(VLOOKUP($A53,'Factur-X FR CII D16B - Flux 2'!$A64:$S504,15,FALSE)=0,"",VLOOKUP($A53,'Factur-X FR CII D16B - Flux 2'!$A64:$S504,15,FALSE))</f>
        <v> G6.12</v>
      </c>
      <c r="P53" s="91" t="str">
        <f>IF(VLOOKUP($A53,'Factur-X FR CII D16B - Flux 2'!$A64:$S504,16,FALSE)=0,"",VLOOKUP($A53,'Factur-X FR CII D16B - Flux 2'!$A64:$S504,16,FALSE))</f>
        <v/>
      </c>
      <c r="Q53" s="91" t="str">
        <f>IF(VLOOKUP($A53,'Factur-X FR CII D16B - Flux 2'!$A64:$S504,17,FALSE)=0,"",VLOOKUP($A53,'Factur-X FR CII D16B - Flux 2'!$A64:$S504,17,FALSE))</f>
        <v/>
      </c>
      <c r="R53" s="91" t="str">
        <f>IF(VLOOKUP($A53,'Factur-X FR CII D16B - Flux 2'!$A64:$S504,18,FALSE)=0,"",VLOOKUP($A53,'Factur-X FR CII D16B - Flux 2'!$A64:$S504,18,FALSE))</f>
        <v> BASIC WL</v>
      </c>
      <c r="S53" s="95" t="str">
        <f>IF(VLOOKUP($A53,'Factur-X FR CII D16B - Flux 2'!$A64:$S504,19,FALSE)=0,"",VLOOKUP($A53,'Factur-X FR CII D16B - Flux 2'!$A64:$S504,19,FALSE))</f>
        <v/>
      </c>
    </row>
    <row r="54" spans="1:19" ht="29.25" customHeight="1">
      <c r="A54" s="97" t="s">
        <v>1230</v>
      </c>
      <c r="B54" s="91" t="str">
        <f>IF(VLOOKUP($A54,'Factur-X FR CII D16B - Flux 2'!$A65:$S505,2,FALSE)=0,"",VLOOKUP($A54,'Factur-X FR CII D16B - Flux 2'!$A65:$S505,2,FALSE))</f>
        <v> 1..1</v>
      </c>
      <c r="C54" s="43"/>
      <c r="D54" s="99" t="str">
        <f>IF(VLOOKUP($A54,'Factur-X FR CII D16B - Flux 2'!$A60:$S491,4,FALSE)=0,"",VLOOKUP($A54,'Factur-X FR CII D16B - Flux 2'!$A60:$S491,4,FALSE))</f>
        <v> Discount amount at document level</v>
      </c>
      <c r="E54" s="133"/>
      <c r="F54" s="133"/>
      <c r="G54" s="291" t="str">
        <f>IF(VLOOKUP($A54,'Factur-X FR CII D16B - Flux 2'!$A65:$S501,7,FALSE)=0,"",VLOOKUP($A54,'Factur-X FR CII D16B - Flux 2'!$A65:$S501,7,FALSE))</f>
        <v> /rsm:CrossIndustryInvoice/rsm:SupplyChainTradeTransaction/ram:ApplicableHeaderTradeSettlement/ram:SpecifiedTradeAllowanceCharge/ram:ActualAmount</v>
      </c>
      <c r="H54" s="291"/>
      <c r="I54" s="93" t="str">
        <f>IF(VLOOKUP($A54,'Factur-X FR CII D16B - Flux 2'!$A65:$S505,9,FALSE)=0,"",VLOOKUP($A54,'Factur-X FR CII D16B - Flux 2'!$A65:$S505,9,FALSE))</f>
        <v> AMOUNT</v>
      </c>
      <c r="J54" s="93">
        <f>IF(VLOOKUP($A54,'Factur-X FR CII D16B - Flux 2'!$A65:$S505,10,FALSE)=0,"",VLOOKUP($A54,'Factur-X FR CII D16B - Flux 2'!$A65:$S505,10,FALSE))</f>
        <v>19.2</v>
      </c>
      <c r="K54" s="93" t="str">
        <f>IF(VLOOKUP($A54,'Factur-X FR CII D16B - Flux 2'!$A65:$S505,11,FALSE)=0,"",VLOOKUP($A54,'Factur-X FR CII D16B - Flux 2'!$A65:$S505,11,FALSE))</f>
        <v/>
      </c>
      <c r="L54" s="94" t="str">
        <f>IF(VLOOKUP($A54,'Factur-X FR CII D16B - Flux 2'!$A65:$S505,12,FALSE)=0,"",VLOOKUP($A54,'Factur-X FR CII D16B - Flux 2'!$A65:$S505,12,FALSE))</f>
        <v/>
      </c>
      <c r="M54" s="95" t="str">
        <f>IF(VLOOKUP($A54,'Factur-X FR CII D16B - Flux 2'!$A65:$S505,13,FALSE)=0,"",VLOOKUP($A54,'Factur-X FR CII D16B - Flux 2'!$A65:$S505,13,FALSE))</f>
        <v> Amount of a foot discount, excluding VAT.</v>
      </c>
      <c r="N54" s="95" t="str">
        <f>IF(VLOOKUP($A54,'Factur-X FR CII D16B - Flux 2'!$A65:$S505,14,FALSE)=0,"",VLOOKUP($A54,'Factur-X FR CII D16B - Flux 2'!$A65:$S505,14,FALSE))</f>
        <v/>
      </c>
      <c r="O54" s="91" t="str">
        <f>IF(VLOOKUP($A54,'Factur-X FR CII D16B - Flux 2'!$A65:$S505,15,FALSE)=0,"",VLOOKUP($A54,'Factur-X FR CII D16B - Flux 2'!$A65:$S505,15,FALSE))</f>
        <v> G1.14 G6.12</v>
      </c>
      <c r="P54" s="91" t="str">
        <f>IF(VLOOKUP($A54,'Factur-X FR CII D16B - Flux 2'!$A65:$S505,16,FALSE)=0,"",VLOOKUP($A54,'Factur-X FR CII D16B - Flux 2'!$A65:$S505,16,FALSE))</f>
        <v/>
      </c>
      <c r="Q54" s="91" t="str">
        <f>IF(VLOOKUP($A54,'Factur-X FR CII D16B - Flux 2'!$A65:$S505,17,FALSE)=0,"",VLOOKUP($A54,'Factur-X FR CII D16B - Flux 2'!$A65:$S505,17,FALSE))</f>
        <v> BR-31</v>
      </c>
      <c r="R54" s="91" t="str">
        <f>IF(VLOOKUP($A54,'Factur-X FR CII D16B - Flux 2'!$A65:$S505,18,FALSE)=0,"",VLOOKUP($A54,'Factur-X FR CII D16B - Flux 2'!$A65:$S505,18,FALSE))</f>
        <v> BASIC WL</v>
      </c>
      <c r="S54" s="95" t="str">
        <f>IF(VLOOKUP($A54,'Factur-X FR CII D16B - Flux 2'!$A65:$S505,19,FALSE)=0,"",VLOOKUP($A54,'Factur-X FR CII D16B - Flux 2'!$A65:$S505,19,FALSE))</f>
        <v/>
      </c>
    </row>
    <row r="55" spans="1:19" ht="140">
      <c r="A55" s="97" t="s">
        <v>1247</v>
      </c>
      <c r="B55" s="91" t="str">
        <f>IF(VLOOKUP($A55,'Factur-X FR CII D16B - Flux 2'!$A66:$S506,2,FALSE)=0,"",VLOOKUP($A55,'Factur-X FR CII D16B - Flux 2'!$A66:$S506,2,FALSE))</f>
        <v> 1..1</v>
      </c>
      <c r="C55" s="43"/>
      <c r="D55" s="98" t="str">
        <f>IF(VLOOKUP($A55,'Factur-X FR CII D16B - Flux 2'!$A61:$S492,4,FALSE)=0,"",VLOOKUP($A55,'Factur-X FR CII D16B - Flux 2'!$A61:$S492,4,FALSE))</f>
        <v> Discount VAT type code at document level</v>
      </c>
      <c r="E55" s="205"/>
      <c r="F55" s="205"/>
      <c r="G55" s="291" t="str">
        <f>IF(VLOOKUP($A55,'Factur-X FR CII D16B - Flux 2'!$A66:$S502,7,FALSE)=0,"",VLOOKUP($A55,'Factur-X FR CII D16B - Flux 2'!$A66:$S502,7,FALSE))</f>
        <v> /rsm:CrossIndustryInvoice/rsm:SupplyChainTradeTransaction/ram:ApplicableHeaderTradeSettlement/ram:SpecifiedTradeAllowanceCharge/ram:CategoryTradeTax/ram:CategoryCode</v>
      </c>
      <c r="H55" s="291"/>
      <c r="I55" s="93" t="str">
        <f>IF(VLOOKUP($A55,'Factur-X FR CII D16B - Flux 2'!$A66:$S506,9,FALSE)=0,"",VLOOKUP($A55,'Factur-X FR CII D16B - Flux 2'!$A66:$S506,9,FALSE))</f>
        <v> CODED</v>
      </c>
      <c r="J55" s="93">
        <f>IF(VLOOKUP($A55,'Factur-X FR CII D16B - Flux 2'!$A66:$S506,10,FALSE)=0,"",VLOOKUP($A55,'Factur-X FR CII D16B - Flux 2'!$A66:$S506,10,FALSE))</f>
        <v>2</v>
      </c>
      <c r="K55" s="93" t="str">
        <f>IF(VLOOKUP($A55,'Factur-X FR CII D16B - Flux 2'!$A66:$S506,11,FALSE)=0,"",VLOOKUP($A55,'Factur-X FR CII D16B - Flux 2'!$A66:$S506,11,FALSE))</f>
        <v> UNTDID 5305</v>
      </c>
      <c r="L55" s="94" t="str">
        <f>IF(VLOOKUP($A55,'Factur-X FR CII D16B - Flux 2'!$A66:$S506,12,FALSE)=0,"",VLOOKUP($A55,'Factur-X FR CII D16B - Flux 2'!$A66:$S506,12,FALSE))</f>
        <v/>
      </c>
      <c r="M55" s="95" t="str">
        <f>IF(VLOOKUP($A55,'Factur-X FR CII D16B - Flux 2'!$A66:$S506,13,FALSE)=0,"",VLOOKUP($A55,'Factur-X FR CII D16B - Flux 2'!$A66:$S506,13,FALSE))</f>
        <v> Coded identification of the VAT type applicable to the discount at document level.</v>
      </c>
      <c r="N55" s="95" t="str">
        <f>IF(VLOOKUP($A55,'Factur-X FR CII D16B - Flux 2'!$A66:$S506,14,FALSE)=0,"",VLOOKUP($A55,'Factur-X FR CII D16B - Flux 2'!$A66:$S506,14,FALSE))</f>
        <v>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55" s="91" t="str">
        <f>IF(VLOOKUP($A55,'Factur-X FR CII D16B - Flux 2'!$A66:$S506,15,FALSE)=0,"",VLOOKUP($A55,'Factur-X FR CII D16B - Flux 2'!$A66:$S506,15,FALSE))</f>
        <v> G2.31 G6.12</v>
      </c>
      <c r="P55" s="91" t="str">
        <f>IF(VLOOKUP($A55,'Factur-X FR CII D16B - Flux 2'!$A66:$S506,16,FALSE)=0,"",VLOOKUP($A55,'Factur-X FR CII D16B - Flux 2'!$A66:$S506,16,FALSE))</f>
        <v/>
      </c>
      <c r="Q55" s="91" t="str">
        <f>IF(VLOOKUP($A55,'Factur-X FR CII D16B - Flux 2'!$A66:$S506,17,FALSE)=0,"",VLOOKUP($A55,'Factur-X FR CII D16B - Flux 2'!$A66:$S506,17,FALSE))</f>
        <v> BR-32</v>
      </c>
      <c r="R55" s="91" t="str">
        <f>IF(VLOOKUP($A55,'Factur-X FR CII D16B - Flux 2'!$A66:$S506,18,FALSE)=0,"",VLOOKUP($A55,'Factur-X FR CII D16B - Flux 2'!$A66:$S506,18,FALSE))</f>
        <v> BASIC WL</v>
      </c>
      <c r="S55" s="95" t="str">
        <f>IF(VLOOKUP($A55,'Factur-X FR CII D16B - Flux 2'!$A66:$S506,19,FALSE)=0,"",VLOOKUP($A55,'Factur-X FR CII D16B - Flux 2'!$A66:$S506,19,FALSE))</f>
        <v/>
      </c>
    </row>
    <row r="56" spans="1:19" ht="42">
      <c r="A56" s="97" t="s">
        <v>1255</v>
      </c>
      <c r="B56" s="91" t="str">
        <f>IF(VLOOKUP($A56,'Factur-X FR CII D16B - Flux 2'!$A67:$S507,2,FALSE)=0,"",VLOOKUP($A56,'Factur-X FR CII D16B - Flux 2'!$A67:$S507,2,FALSE))</f>
        <v> 0..1</v>
      </c>
      <c r="C56" s="44"/>
      <c r="D56" s="98" t="str">
        <f>IF(VLOOKUP($A56,'Factur-X FR CII D16B - Flux 2'!$A62:$S493,4,FALSE)=0,"",VLOOKUP($A56,'Factur-X FR CII D16B - Flux 2'!$A62:$S493,4,FALSE))</f>
        <v> Discount VAT rate at document level</v>
      </c>
      <c r="E56" s="205"/>
      <c r="F56" s="205"/>
      <c r="G56" s="291" t="str">
        <f>IF(VLOOKUP($A56,'Factur-X FR CII D16B - Flux 2'!$A67:$S503,7,FALSE)=0,"",VLOOKUP($A56,'Factur-X FR CII D16B - Flux 2'!$A67:$S503,7,FALSE))</f>
        <v> /rsm:CrossIndustryInvoice/rsm:SupplyChainTradeTransaction/ram:ApplicableHeaderTradeSettlement/ram:SpecifiedTradeAllowanceCharge/ram:CategoryTradeTax/ram:RateApplicablePercent</v>
      </c>
      <c r="H56" s="291"/>
      <c r="I56" s="93" t="str">
        <f>IF(VLOOKUP($A56,'Factur-X FR CII D16B - Flux 2'!$A67:$S507,9,FALSE)=0,"",VLOOKUP($A56,'Factur-X FR CII D16B - Flux 2'!$A67:$S507,9,FALSE))</f>
        <v> PERCENTAGE</v>
      </c>
      <c r="J56" s="93">
        <f>IF(VLOOKUP($A56,'Factur-X FR CII D16B - Flux 2'!$A67:$S507,10,FALSE)=0,"",VLOOKUP($A56,'Factur-X FR CII D16B - Flux 2'!$A67:$S507,10,FALSE))</f>
        <v>3.2</v>
      </c>
      <c r="K56" s="93" t="str">
        <f>IF(VLOOKUP($A56,'Factur-X FR CII D16B - Flux 2'!$A67:$S507,11,FALSE)=0,"",VLOOKUP($A56,'Factur-X FR CII D16B - Flux 2'!$A67:$S507,11,FALSE))</f>
        <v/>
      </c>
      <c r="L56" s="94" t="str">
        <f>IF(VLOOKUP($A56,'Factur-X FR CII D16B - Flux 2'!$A67:$S507,12,FALSE)=0,"",VLOOKUP($A56,'Factur-X FR CII D16B - Flux 2'!$A67:$S507,12,FALSE))</f>
        <v/>
      </c>
      <c r="M56" s="95" t="str">
        <f>IF(VLOOKUP($A56,'Factur-X FR CII D16B - Flux 2'!$A67:$S507,13,FALSE)=0,"",VLOOKUP($A56,'Factur-X FR CII D16B - Flux 2'!$A67:$S507,13,FALSE))</f>
        <v> VAT rate, expressed as a percentage, applicable to the discount at the document level.</v>
      </c>
      <c r="N56" s="95" t="str">
        <f>IF(VLOOKUP($A56,'Factur-X FR CII D16B - Flux 2'!$A67:$S507,14,FALSE)=0,"",VLOOKUP($A56,'Factur-X FR CII D16B - Flux 2'!$A67:$S507,14,FALSE))</f>
        <v/>
      </c>
      <c r="O56" s="91" t="str">
        <f>IF(VLOOKUP($A56,'Factur-X FR CII D16B - Flux 2'!$A67:$S507,15,FALSE)=0,"",VLOOKUP($A56,'Factur-X FR CII D16B - Flux 2'!$A67:$S507,15,FALSE))</f>
        <v> G6.10 G6.12 G1.24</v>
      </c>
      <c r="P56" s="91" t="str">
        <f>IF(VLOOKUP($A56,'Factur-X FR CII D16B - Flux 2'!$A67:$S507,16,FALSE)=0,"",VLOOKUP($A56,'Factur-X FR CII D16B - Flux 2'!$A67:$S507,16,FALSE))</f>
        <v/>
      </c>
      <c r="Q56" s="91" t="str">
        <f>IF(VLOOKUP($A56,'Factur-X FR CII D16B - Flux 2'!$A67:$S507,17,FALSE)=0,"",VLOOKUP($A56,'Factur-X FR CII D16B - Flux 2'!$A67:$S507,17,FALSE))</f>
        <v/>
      </c>
      <c r="R56" s="91" t="str">
        <f>IF(VLOOKUP($A56,'Factur-X FR CII D16B - Flux 2'!$A67:$S507,18,FALSE)=0,"",VLOOKUP($A56,'Factur-X FR CII D16B - Flux 2'!$A67:$S507,18,FALSE))</f>
        <v> BASIC WL</v>
      </c>
      <c r="S56" s="95" t="str">
        <f>IF(VLOOKUP($A56,'Factur-X FR CII D16B - Flux 2'!$A67:$S507,19,FALSE)=0,"",VLOOKUP($A56,'Factur-X FR CII D16B - Flux 2'!$A67:$S507,19,FALSE))</f>
        <v/>
      </c>
    </row>
    <row r="57" spans="1:19" ht="28">
      <c r="A57" s="89" t="s">
        <v>1302</v>
      </c>
      <c r="B57" s="91" t="str">
        <f>IF(VLOOKUP($A57,'Factur-X FR CII D16B - Flux 2'!$A72:$S512,2,FALSE)=0,"",VLOOKUP($A57,'Factur-X FR CII D16B - Flux 2'!$A72:$S512,2,FALSE))</f>
        <v> 1..1</v>
      </c>
      <c r="C57" s="237" t="str">
        <f>IF(VLOOKUP($A57,'Factur-X FR CII D16B - Flux 2'!$A67:$S498,3,FALSE)=0,"",VLOOKUP($A57,'Factur-X FR CII D16B - Flux 2'!$A67:$S498,3,FALSE))</f>
        <v> DOCUMENT TOTALS</v>
      </c>
      <c r="D57" s="209"/>
      <c r="E57" s="209"/>
      <c r="F57" s="209"/>
      <c r="G57" s="291" t="str">
        <f>IF(VLOOKUP($A57,'Factur-X FR CII D16B - Flux 2'!$A72:$S508,7,FALSE)=0,"",VLOOKUP($A57,'Factur-X FR CII D16B - Flux 2'!$A72:$S508,7,FALSE))</f>
        <v>/rsm:CrossIndustryInvoice/rsm:SupplyChainTradeTransaction/ram:ApplicableHeaderTradeSettlement/ram:SpecifiedTradeSettlementHeaderMonetarySummation</v>
      </c>
      <c r="H57" s="291"/>
      <c r="I57" s="93" t="str">
        <f>IF(VLOOKUP($A57,'Factur-X FR CII D16B - Flux 2'!$A72:$S512,9,FALSE)=0,"",VLOOKUP($A57,'Factur-X FR CII D16B - Flux 2'!$A72:$S512,9,FALSE))</f>
        <v/>
      </c>
      <c r="J57" s="93" t="str">
        <f>IF(VLOOKUP($A57,'Factur-X FR CII D16B - Flux 2'!$A72:$S512,10,FALSE)=0,"",VLOOKUP($A57,'Factur-X FR CII D16B - Flux 2'!$A72:$S512,10,FALSE))</f>
        <v/>
      </c>
      <c r="K57" s="93" t="str">
        <f>IF(VLOOKUP($A57,'Factur-X FR CII D16B - Flux 2'!$A72:$S512,11,FALSE)=0,"",VLOOKUP($A57,'Factur-X FR CII D16B - Flux 2'!$A72:$S512,11,FALSE))</f>
        <v/>
      </c>
      <c r="L57" s="94" t="str">
        <f>IF(VLOOKUP($A57,'Factur-X FR CII D16B - Flux 2'!$A72:$S512,12,FALSE)=0,"",VLOOKUP($A57,'Factur-X FR CII D16B - Flux 2'!$A72:$S512,12,FALSE))</f>
        <v/>
      </c>
      <c r="M57" s="95" t="str">
        <f>IF(VLOOKUP($A57,'Factur-X FR CII D16B - Flux 2'!$A72:$S512,13,FALSE)=0,"",VLOOKUP($A57,'Factur-X FR CII D16B - Flux 2'!$A72:$S512,13,FALSE))</f>
        <v> Group of business terms providing information about the monetary totals of the Invoice.</v>
      </c>
      <c r="N57" s="95" t="str">
        <f>IF(VLOOKUP($A57,'Factur-X FR CII D16B - Flux 2'!$A72:$S512,14,FALSE)=0,"",VLOOKUP($A57,'Factur-X FR CII D16B - Flux 2'!$A72:$S512,14,FALSE))</f>
        <v/>
      </c>
      <c r="O57" s="91" t="str">
        <f>IF(VLOOKUP($A57,'Factur-X FR CII D16B - Flux 2'!$A72:$S512,15,FALSE)=0,"",VLOOKUP($A57,'Factur-X FR CII D16B - Flux 2'!$A72:$S512,15,FALSE))</f>
        <v> G6.08</v>
      </c>
      <c r="P57" s="91" t="str">
        <f>IF(VLOOKUP($A57,'Factur-X FR CII D16B - Flux 2'!$A72:$S512,16,FALSE)=0,"",VLOOKUP($A57,'Factur-X FR CII D16B - Flux 2'!$A72:$S512,16,FALSE))</f>
        <v/>
      </c>
      <c r="Q57" s="91" t="str">
        <f>IF(VLOOKUP($A57,'Factur-X FR CII D16B - Flux 2'!$A72:$S512,17,FALSE)=0,"",VLOOKUP($A57,'Factur-X FR CII D16B - Flux 2'!$A72:$S512,17,FALSE))</f>
        <v/>
      </c>
      <c r="R57" s="91" t="str">
        <f>IF(VLOOKUP($A57,'Factur-X FR CII D16B - Flux 2'!$A72:$S512,18,FALSE)=0,"",VLOOKUP($A57,'Factur-X FR CII D16B - Flux 2'!$A72:$S512,18,FALSE))</f>
        <v> MINIMUM</v>
      </c>
      <c r="S57" s="95" t="str">
        <f>IF(VLOOKUP($A57,'Factur-X FR CII D16B - Flux 2'!$A72:$S512,19,FALSE)=0,"",VLOOKUP($A57,'Factur-X FR CII D16B - Flux 2'!$A72:$S512,19,FALSE))</f>
        <v/>
      </c>
    </row>
    <row r="58" spans="1:19" ht="56">
      <c r="A58" s="97" t="s">
        <v>1324</v>
      </c>
      <c r="B58" s="91" t="str">
        <f>IF(VLOOKUP($A58,'Factur-X FR CII D16B - Flux 2'!$A73:$S513,2,FALSE)=0,"",VLOOKUP($A58,'Factur-X FR CII D16B - Flux 2'!$A73:$S513,2,FALSE))</f>
        <v> 1..1</v>
      </c>
      <c r="C58" s="43"/>
      <c r="D58" s="99" t="str">
        <f>IF(VLOOKUP($A58,'Factur-X FR CII D16B - Flux 2'!$A68:$S499,4,FALSE)=0,"",VLOOKUP($A58,'Factur-X FR CII D16B - Flux 2'!$A68:$S499,4,FALSE))</f>
        <v> Total invoice amount excluding VAT</v>
      </c>
      <c r="E58" s="134"/>
      <c r="F58" s="133"/>
      <c r="G58" s="291" t="str">
        <f>IF(VLOOKUP($A58,'Factur-X FR CII D16B - Flux 2'!$A73:$S509,7,FALSE)=0,"",VLOOKUP($A58,'Factur-X FR CII D16B - Flux 2'!$A73:$S509,7,FALSE))</f>
        <v> /rsm:CrossIndustryInvoice/rsm:SupplyChainTradeTransaction/ram:ApplicableHeaderTradeSettlement/ram:SpecifiedTradeSettlementHeaderMonetarySummation/ram:TaxBasisTotalAmount</v>
      </c>
      <c r="H58" s="291"/>
      <c r="I58" s="93" t="str">
        <f>IF(VLOOKUP($A58,'Factur-X FR CII D16B - Flux 2'!$A73:$S513,9,FALSE)=0,"",VLOOKUP($A58,'Factur-X FR CII D16B - Flux 2'!$A73:$S513,9,FALSE))</f>
        <v> AMOUNT</v>
      </c>
      <c r="J58" s="93">
        <f>IF(VLOOKUP($A58,'Factur-X FR CII D16B - Flux 2'!$A73:$S513,10,FALSE)=0,"",VLOOKUP($A58,'Factur-X FR CII D16B - Flux 2'!$A73:$S513,10,FALSE))</f>
        <v>19.2</v>
      </c>
      <c r="K58" s="93" t="str">
        <f>IF(VLOOKUP($A58,'Factur-X FR CII D16B - Flux 2'!$A73:$S513,11,FALSE)=0,"",VLOOKUP($A58,'Factur-X FR CII D16B - Flux 2'!$A73:$S513,11,FALSE))</f>
        <v/>
      </c>
      <c r="L58" s="94" t="str">
        <f>IF(VLOOKUP($A58,'Factur-X FR CII D16B - Flux 2'!$A73:$S513,12,FALSE)=0,"",VLOOKUP($A58,'Factur-X FR CII D16B - Flux 2'!$A73:$S513,12,FALSE))</f>
        <v/>
      </c>
      <c r="M58" s="95" t="str">
        <f>IF(VLOOKUP($A58,'Factur-X FR CII D16B - Flux 2'!$A73:$S513,13,FALSE)=0,"",VLOOKUP($A58,'Factur-X FR CII D16B - Flux 2'!$A73:$S513,13,FALSE))</f>
        <v> Total amount of the Invoice, excluding VAT.</v>
      </c>
      <c r="N58" s="95" t="str">
        <f>IF(VLOOKUP($A58,'Factur-X FR CII D16B - Flux 2'!$A73:$S513,14,FALSE)=0,"",VLOOKUP($A58,'Factur-X FR CII D16B - Flux 2'!$A73:$S513,14,FALSE))</f>
        <v> The Total Invoice Amount excluding VAT corresponds to the Sum of the net amount of the invoice lines, less the Sum of discounts at the document level, plus the Sum of charges or fees at the document level.</v>
      </c>
      <c r="O58" s="91" t="str">
        <f>IF(VLOOKUP($A58,'Factur-X FR CII D16B - Flux 2'!$A73:$S513,15,FALSE)=0,"",VLOOKUP($A58,'Factur-X FR CII D16B - Flux 2'!$A73:$S513,15,FALSE))</f>
        <v> G1.14 G1.59 G6.08</v>
      </c>
      <c r="P58" s="91" t="str">
        <f>IF(VLOOKUP($A58,'Factur-X FR CII D16B - Flux 2'!$A73:$S513,16,FALSE)=0,"",VLOOKUP($A58,'Factur-X FR CII D16B - Flux 2'!$A73:$S513,16,FALSE))</f>
        <v/>
      </c>
      <c r="Q58" s="91" t="str">
        <f>IF(VLOOKUP($A58,'Factur-X FR CII D16B - Flux 2'!$A73:$S513,17,FALSE)=0,"",VLOOKUP($A58,'Factur-X FR CII D16B - Flux 2'!$A73:$S513,17,FALSE))</f>
        <v> BR-13 BR-CO-13</v>
      </c>
      <c r="R58" s="91" t="str">
        <f>IF(VLOOKUP($A58,'Factur-X FR CII D16B - Flux 2'!$A73:$S513,18,FALSE)=0,"",VLOOKUP($A58,'Factur-X FR CII D16B - Flux 2'!$A73:$S513,18,FALSE))</f>
        <v> MINIMUM</v>
      </c>
      <c r="S58" s="95" t="str">
        <f>IF(VLOOKUP($A58,'Factur-X FR CII D16B - Flux 2'!$A73:$S513,19,FALSE)=0,"",VLOOKUP($A58,'Factur-X FR CII D16B - Flux 2'!$A73:$S513,19,FALSE))</f>
        <v/>
      </c>
    </row>
    <row r="59" spans="1:19" ht="42">
      <c r="A59" s="97" t="s">
        <v>1331</v>
      </c>
      <c r="B59" s="91" t="str">
        <f>IF(VLOOKUP($A59,'Factur-X FR CII D16B - Flux 2'!$A74:$S514,2,FALSE)=0,"",VLOOKUP($A59,'Factur-X FR CII D16B - Flux 2'!$A74:$S514,2,FALSE))</f>
        <v> 0..1</v>
      </c>
      <c r="C59" s="43"/>
      <c r="D59" s="99" t="str">
        <f>IF(VLOOKUP($A59,'Factur-X FR CII D16B - Flux 2'!$A69:$S500,4,FALSE)=0,"",VLOOKUP($A59,'Factur-X FR CII D16B - Flux 2'!$A69:$S500,4,FALSE))</f>
        <v> Total VAT amount of the invoice</v>
      </c>
      <c r="E59" s="134"/>
      <c r="F59" s="133"/>
      <c r="G59" s="291" t="str">
        <f>IF(VLOOKUP($A59,'Factur-X FR CII D16B - Flux 2'!$A74:$S510,7,FALSE)=0,"",VLOOKUP($A59,'Factur-X FR CII D16B - Flux 2'!$A74:$S510,7,FALSE))</f>
        <v>/rsm:CrossIndustryInvoice/rsm:SupplyChainTradeTransaction/ram:ApplicableHeaderTradeSettlement/ram:SpecifiedTradeSettlementHeaderMonetarySummation/ram:TaxTotalAmount</v>
      </c>
      <c r="H59" s="291"/>
      <c r="I59" s="93" t="str">
        <f>IF(VLOOKUP($A59,'Factur-X FR CII D16B - Flux 2'!$A74:$S514,9,FALSE)=0,"",VLOOKUP($A59,'Factur-X FR CII D16B - Flux 2'!$A74:$S514,9,FALSE))</f>
        <v> AMOUNT</v>
      </c>
      <c r="J59" s="93">
        <f>IF(VLOOKUP($A59,'Factur-X FR CII D16B - Flux 2'!$A74:$S514,10,FALSE)=0,"",VLOOKUP($A59,'Factur-X FR CII D16B - Flux 2'!$A74:$S514,10,FALSE))</f>
        <v>19.2</v>
      </c>
      <c r="K59" s="93" t="str">
        <f>IF(VLOOKUP($A59,'Factur-X FR CII D16B - Flux 2'!$A74:$S514,11,FALSE)=0,"",VLOOKUP($A59,'Factur-X FR CII D16B - Flux 2'!$A74:$S514,11,FALSE))</f>
        <v/>
      </c>
      <c r="L59" s="94" t="str">
        <f>IF(VLOOKUP($A59,'Factur-X FR CII D16B - Flux 2'!$A74:$S514,12,FALSE)=0,"",VLOOKUP($A59,'Factur-X FR CII D16B - Flux 2'!$A74:$S514,12,FALSE))</f>
        <v/>
      </c>
      <c r="M59" s="95" t="str">
        <f>IF(VLOOKUP($A59,'Factur-X FR CII D16B - Flux 2'!$A74:$S514,13,FALSE)=0,"",VLOOKUP($A59,'Factur-X FR CII D16B - Flux 2'!$A74:$S514,13,FALSE))</f>
        <v> Total VAT amount of the Invoice.</v>
      </c>
      <c r="N59" s="95" t="str">
        <f>IF(VLOOKUP($A59,'Factur-X FR CII D16B - Flux 2'!$A74:$S514,14,FALSE)=0,"",VLOOKUP($A59,'Factur-X FR CII D16B - Flux 2'!$A74:$S514,14,FALSE))</f>
        <v> The Total Invoice Amount including VAT corresponds to the sum of all VAT amounts of the different VAT types.</v>
      </c>
      <c r="O59" s="91" t="str">
        <f>IF(VLOOKUP($A59,'Factur-X FR CII D16B - Flux 2'!$A74:$S514,15,FALSE)=0,"",VLOOKUP($A59,'Factur-X FR CII D16B - Flux 2'!$A74:$S514,15,FALSE))</f>
        <v> G1.14 G6.08</v>
      </c>
      <c r="P59" s="91" t="str">
        <f>IF(VLOOKUP($A59,'Factur-X FR CII D16B - Flux 2'!$A74:$S514,16,FALSE)=0,"",VLOOKUP($A59,'Factur-X FR CII D16B - Flux 2'!$A74:$S514,16,FALSE))</f>
        <v/>
      </c>
      <c r="Q59" s="91" t="str">
        <f>IF(VLOOKUP($A59,'Factur-X FR CII D16B - Flux 2'!$A74:$S514,17,FALSE)=0,"",VLOOKUP($A59,'Factur-X FR CII D16B - Flux 2'!$A74:$S514,17,FALSE))</f>
        <v> BR-CO-14</v>
      </c>
      <c r="R59" s="91" t="str">
        <f>IF(VLOOKUP($A59,'Factur-X FR CII D16B - Flux 2'!$A74:$S514,18,FALSE)=0,"",VLOOKUP($A59,'Factur-X FR CII D16B - Flux 2'!$A74:$S514,18,FALSE))</f>
        <v> MINIMUM</v>
      </c>
      <c r="S59" s="95" t="str">
        <f>IF(VLOOKUP($A59,'Factur-X FR CII D16B - Flux 2'!$A74:$S514,19,FALSE)=0,"",VLOOKUP($A59,'Factur-X FR CII D16B - Flux 2'!$A74:$S514,19,FALSE))</f>
        <v/>
      </c>
    </row>
    <row r="60" spans="1:19" ht="28">
      <c r="A60" s="89" t="s">
        <v>1364</v>
      </c>
      <c r="B60" s="91" t="str">
        <f>IF(VLOOKUP($A60,'Factur-X FR CII D16B - Flux 2'!$A76:$S516,2,FALSE)=0,"",VLOOKUP($A60,'Factur-X FR CII D16B - Flux 2'!$A76:$S516,2,FALSE))</f>
        <v> 1..n</v>
      </c>
      <c r="C60" s="237" t="str">
        <f>IF(VLOOKUP($A60,'Factur-X FR CII D16B - Flux 2'!$A71:$S502,3,FALSE)=0,"",VLOOKUP($A60,'Factur-X FR CII D16B - Flux 2'!$A71:$S502,3,FALSE))</f>
        <v> BREAKDOWN OF VAT</v>
      </c>
      <c r="D60" s="209"/>
      <c r="E60" s="209"/>
      <c r="F60" s="209"/>
      <c r="G60" s="291" t="str">
        <f>IF(VLOOKUP($A60,'Factur-X FR CII D16B - Flux 2'!$A76:$S512,7,FALSE)=0,"",VLOOKUP($A60,'Factur-X FR CII D16B - Flux 2'!$A76:$S512,7,FALSE))</f>
        <v> /rsm:CrossIndustryInvoice/rsm:SupplyChainTradeTransaction/ram:ApplicableHeaderTradeSettlement/ram:ApplicableTradeTax</v>
      </c>
      <c r="H60" s="291"/>
      <c r="I60" s="93" t="str">
        <f>IF(VLOOKUP($A60,'Factur-X FR CII D16B - Flux 2'!$A76:$S516,9,FALSE)=0,"",VLOOKUP($A60,'Factur-X FR CII D16B - Flux 2'!$A76:$S516,9,FALSE))</f>
        <v/>
      </c>
      <c r="J60" s="93" t="str">
        <f>IF(VLOOKUP($A60,'Factur-X FR CII D16B - Flux 2'!$A76:$S516,10,FALSE)=0,"",VLOOKUP($A60,'Factur-X FR CII D16B - Flux 2'!$A76:$S516,10,FALSE))</f>
        <v/>
      </c>
      <c r="K60" s="93" t="str">
        <f>IF(VLOOKUP($A60,'Factur-X FR CII D16B - Flux 2'!$A76:$S516,11,FALSE)=0,"",VLOOKUP($A60,'Factur-X FR CII D16B - Flux 2'!$A76:$S516,11,FALSE))</f>
        <v/>
      </c>
      <c r="L60" s="94" t="str">
        <f>IF(VLOOKUP($A60,'Factur-X FR CII D16B - Flux 2'!$A76:$S516,12,FALSE)=0,"",VLOOKUP($A60,'Factur-X FR CII D16B - Flux 2'!$A76:$S516,12,FALSE))</f>
        <v/>
      </c>
      <c r="M60" s="95" t="str">
        <f>IF(VLOOKUP($A60,'Factur-X FR CII D16B - Flux 2'!$A76:$S516,13,FALSE)=0,"",VLOOKUP($A60,'Factur-X FR CII D16B - Flux 2'!$A76:$S516,13,FALSE))</f>
        <v> Group of business terms providing information on the distribution of VAT by type.</v>
      </c>
      <c r="N60" s="95" t="str">
        <f>IF(VLOOKUP($A60,'Factur-X FR CII D16B - Flux 2'!$A76:$S516,14,FALSE)=0,"",VLOOKUP($A60,'Factur-X FR CII D16B - Flux 2'!$A76:$S516,14,FALSE))</f>
        <v/>
      </c>
      <c r="O60" s="91" t="str">
        <f>IF(VLOOKUP($A60,'Factur-X FR CII D16B - Flux 2'!$A76:$S516,15,FALSE)=0,"",VLOOKUP($A60,'Factur-X FR CII D16B - Flux 2'!$A76:$S516,15,FALSE))</f>
        <v> G1.56 G6.08</v>
      </c>
      <c r="P60" s="91" t="str">
        <f>IF(VLOOKUP($A60,'Factur-X FR CII D16B - Flux 2'!$A76:$S516,16,FALSE)=0,"",VLOOKUP($A60,'Factur-X FR CII D16B - Flux 2'!$A76:$S516,16,FALSE))</f>
        <v/>
      </c>
      <c r="Q60" s="91" t="str">
        <f>IF(VLOOKUP($A60,'Factur-X FR CII D16B - Flux 2'!$A76:$S516,17,FALSE)=0,"",VLOOKUP($A60,'Factur-X FR CII D16B - Flux 2'!$A76:$S516,17,FALSE))</f>
        <v> BR-CO-18</v>
      </c>
      <c r="R60" s="91" t="str">
        <f>IF(VLOOKUP($A60,'Factur-X FR CII D16B - Flux 2'!$A76:$S516,18,FALSE)=0,"",VLOOKUP($A60,'Factur-X FR CII D16B - Flux 2'!$A76:$S516,18,FALSE))</f>
        <v> BASIC WL</v>
      </c>
      <c r="S60" s="95" t="str">
        <f>IF(VLOOKUP($A60,'Factur-X FR CII D16B - Flux 2'!$A76:$S516,19,FALSE)=0,"",VLOOKUP($A60,'Factur-X FR CII D16B - Flux 2'!$A76:$S516,19,FALSE))</f>
        <v/>
      </c>
    </row>
    <row r="61" spans="1:19" ht="56">
      <c r="A61" s="97" t="s">
        <v>1370</v>
      </c>
      <c r="B61" s="91" t="str">
        <f>IF(VLOOKUP($A61,'Factur-X FR CII D16B - Flux 2'!$A77:$S517,2,FALSE)=0,"",VLOOKUP($A61,'Factur-X FR CII D16B - Flux 2'!$A77:$S517,2,FALSE))</f>
        <v> 1..1</v>
      </c>
      <c r="C61" s="43"/>
      <c r="D61" s="99" t="str">
        <f>IF(VLOOKUP($A61,'Factur-X FR CII D16B - Flux 2'!$A72:$S503,4,FALSE)=0,"",VLOOKUP($A61,'Factur-X FR CII D16B - Flux 2'!$A72:$S503,4,FALSE))</f>
        <v> Tax base for VAT type</v>
      </c>
      <c r="E61" s="99"/>
      <c r="F61" s="133"/>
      <c r="G61" s="291" t="str">
        <f>IF(VLOOKUP($A61,'Factur-X FR CII D16B - Flux 2'!$A77:$S513,7,FALSE)=0,"",VLOOKUP($A61,'Factur-X FR CII D16B - Flux 2'!$A77:$S513,7,FALSE))</f>
        <v> /rsm:CrossIndustryInvoice/rsm:SupplyChainTradeTransaction/ram:ApplicableHeaderTradeSettlement/ram:ApplicableTradeTax/ram:BasisAmount</v>
      </c>
      <c r="H61" s="291"/>
      <c r="I61" s="93" t="str">
        <f>IF(VLOOKUP($A61,'Factur-X FR CII D16B - Flux 2'!$A77:$S517,9,FALSE)=0,"",VLOOKUP($A61,'Factur-X FR CII D16B - Flux 2'!$A77:$S517,9,FALSE))</f>
        <v> AMOUNT</v>
      </c>
      <c r="J61" s="93">
        <f>IF(VLOOKUP($A61,'Factur-X FR CII D16B - Flux 2'!$A77:$S517,10,FALSE)=0,"",VLOOKUP($A61,'Factur-X FR CII D16B - Flux 2'!$A77:$S517,10,FALSE))</f>
        <v>19.2</v>
      </c>
      <c r="K61" s="93" t="str">
        <f>IF(VLOOKUP($A61,'Factur-X FR CII D16B - Flux 2'!$A77:$S517,11,FALSE)=0,"",VLOOKUP($A61,'Factur-X FR CII D16B - Flux 2'!$A77:$S517,11,FALSE))</f>
        <v/>
      </c>
      <c r="L61" s="94" t="str">
        <f>IF(VLOOKUP($A61,'Factur-X FR CII D16B - Flux 2'!$A77:$S517,12,FALSE)=0,"",VLOOKUP($A61,'Factur-X FR CII D16B - Flux 2'!$A77:$S517,12,FALSE))</f>
        <v>Breakdown of VAT by VAT type rate.</v>
      </c>
      <c r="M61" s="95" t="str">
        <f>IF(VLOOKUP($A61,'Factur-X FR CII D16B - Flux 2'!$A77:$S517,13,FALSE)=0,"",VLOOKUP($A61,'Factur-X FR CII D16B - Flux 2'!$A77:$S517,13,FALSE))</f>
        <v> Sum of all taxable amounts subject to a specific VAT type code and rate (if the VAT Type Rate is applicable).</v>
      </c>
      <c r="N61" s="95" t="str">
        <f>IF(VLOOKUP($A61,'Factur-X FR CII D16B - Flux 2'!$A77:$S517,14,FALSE)=0,"",VLOOKUP($A61,'Factur-X FR CII D16B - Flux 2'!$A77:$S517,14,FALSE))</f>
        <v> Sum of the net invoice line amount, less discounts plus any document-level charges or fees that are subject to a specific VAT type code and rate (if the VAT Type Rate is applicable).</v>
      </c>
      <c r="O61" s="91" t="str">
        <f>IF(VLOOKUP($A61,'Factur-X FR CII D16B - Flux 2'!$A77:$S517,15,FALSE)=0,"",VLOOKUP($A61,'Factur-X FR CII D16B - Flux 2'!$A77:$S517,15,FALSE))</f>
        <v> G1.14 G1.54 G6.08</v>
      </c>
      <c r="P61" s="91" t="str">
        <f>IF(VLOOKUP($A61,'Factur-X FR CII D16B - Flux 2'!$A77:$S517,16,FALSE)=0,"",VLOOKUP($A61,'Factur-X FR CII D16B - Flux 2'!$A77:$S517,16,FALSE))</f>
        <v/>
      </c>
      <c r="Q61" s="91" t="str">
        <f>IF(VLOOKUP($A61,'Factur-X FR CII D16B - Flux 2'!$A77:$S517,17,FALSE)=0,"",VLOOKUP($A61,'Factur-X FR CII D16B - Flux 2'!$A77:$S517,17,FALSE))</f>
        <v> BR-45</v>
      </c>
      <c r="R61" s="91" t="str">
        <f>IF(VLOOKUP($A61,'Factur-X FR CII D16B - Flux 2'!$A77:$S517,18,FALSE)=0,"",VLOOKUP($A61,'Factur-X FR CII D16B - Flux 2'!$A77:$S517,18,FALSE))</f>
        <v> BASIC WL</v>
      </c>
      <c r="S61" s="95" t="str">
        <f>IF(VLOOKUP($A61,'Factur-X FR CII D16B - Flux 2'!$A77:$S517,19,FALSE)=0,"",VLOOKUP($A61,'Factur-X FR CII D16B - Flux 2'!$A77:$S517,19,FALSE))</f>
        <v/>
      </c>
    </row>
    <row r="62" spans="1:19" ht="28">
      <c r="A62" s="97" t="s">
        <v>1378</v>
      </c>
      <c r="B62" s="91" t="str">
        <f>IF(VLOOKUP($A62,'Factur-X FR CII D16B - Flux 2'!$A78:$S518,2,FALSE)=0,"",VLOOKUP($A62,'Factur-X FR CII D16B - Flux 2'!$A78:$S518,2,FALSE))</f>
        <v> 1..1</v>
      </c>
      <c r="C62" s="43"/>
      <c r="D62" s="99" t="str">
        <f>IF(VLOOKUP($A62,'Factur-X FR CII D16B - Flux 2'!$A73:$S504,4,FALSE)=0,"",VLOOKUP($A62,'Factur-X FR CII D16B - Flux 2'!$A73:$S504,4,FALSE))</f>
        <v> VAT amount for each type of VAT</v>
      </c>
      <c r="E62" s="99"/>
      <c r="F62" s="133"/>
      <c r="G62" s="291" t="str">
        <f>IF(VLOOKUP($A62,'Factur-X FR CII D16B - Flux 2'!$A78:$S514,7,FALSE)=0,"",VLOOKUP($A62,'Factur-X FR CII D16B - Flux 2'!$A78:$S514,7,FALSE))</f>
        <v> /rsm:CrossIndustryInvoice/rsm:SupplyChainTradeTransaction/ram:ApplicableHeaderTradeSettlement/ram:ApplicableTradeTax/ram:CalculatedAmount</v>
      </c>
      <c r="H62" s="291"/>
      <c r="I62" s="93" t="str">
        <f>IF(VLOOKUP($A62,'Factur-X FR CII D16B - Flux 2'!$A78:$S518,9,FALSE)=0,"",VLOOKUP($A62,'Factur-X FR CII D16B - Flux 2'!$A78:$S518,9,FALSE))</f>
        <v> AMOUNT</v>
      </c>
      <c r="J62" s="93">
        <f>IF(VLOOKUP($A62,'Factur-X FR CII D16B - Flux 2'!$A78:$S518,10,FALSE)=0,"",VLOOKUP($A62,'Factur-X FR CII D16B - Flux 2'!$A78:$S518,10,FALSE))</f>
        <v>19.2</v>
      </c>
      <c r="K62" s="93" t="str">
        <f>IF(VLOOKUP($A62,'Factur-X FR CII D16B - Flux 2'!$A78:$S518,11,FALSE)=0,"",VLOOKUP($A62,'Factur-X FR CII D16B - Flux 2'!$A78:$S518,11,FALSE))</f>
        <v/>
      </c>
      <c r="L62" s="94" t="str">
        <f>IF(VLOOKUP($A62,'Factur-X FR CII D16B - Flux 2'!$A78:$S518,12,FALSE)=0,"",VLOOKUP($A62,'Factur-X FR CII D16B - Flux 2'!$A78:$S518,12,FALSE))</f>
        <v/>
      </c>
      <c r="M62" s="95" t="str">
        <f>IF(VLOOKUP($A62,'Factur-X FR CII D16B - Flux 2'!$A78:$S518,13,FALSE)=0,"",VLOOKUP($A62,'Factur-X FR CII D16B - Flux 2'!$A78:$S518,13,FALSE))</f>
        <v> Total VAT amount for a given VAT type.</v>
      </c>
      <c r="N62" s="95" t="str">
        <f>IF(VLOOKUP($A62,'Factur-X FR CII D16B - Flux 2'!$A78:$S518,14,FALSE)=0,"",VLOOKUP($A62,'Factur-X FR CII D16B - Flux 2'!$A78:$S518,14,FALSE))</f>
        <v> Obtained by multiplying the Tax base of the VAT type by the VAT type rate of the corresponding type.</v>
      </c>
      <c r="O62" s="91" t="str">
        <f>IF(VLOOKUP($A62,'Factur-X FR CII D16B - Flux 2'!$A78:$S518,15,FALSE)=0,"",VLOOKUP($A62,'Factur-X FR CII D16B - Flux 2'!$A78:$S518,15,FALSE))</f>
        <v> G1.14 G6.08</v>
      </c>
      <c r="P62" s="91" t="str">
        <f>IF(VLOOKUP($A62,'Factur-X FR CII D16B - Flux 2'!$A78:$S518,16,FALSE)=0,"",VLOOKUP($A62,'Factur-X FR CII D16B - Flux 2'!$A78:$S518,16,FALSE))</f>
        <v/>
      </c>
      <c r="Q62" s="91" t="str">
        <f>IF(VLOOKUP($A62,'Factur-X FR CII D16B - Flux 2'!$A78:$S518,17,FALSE)=0,"",VLOOKUP($A62,'Factur-X FR CII D16B - Flux 2'!$A78:$S518,17,FALSE))</f>
        <v> BR-46 BR-CO-17</v>
      </c>
      <c r="R62" s="91" t="str">
        <f>IF(VLOOKUP($A62,'Factur-X FR CII D16B - Flux 2'!$A78:$S518,18,FALSE)=0,"",VLOOKUP($A62,'Factur-X FR CII D16B - Flux 2'!$A78:$S518,18,FALSE))</f>
        <v> BASIC WL</v>
      </c>
      <c r="S62" s="95" t="str">
        <f>IF(VLOOKUP($A62,'Factur-X FR CII D16B - Flux 2'!$A78:$S518,19,FALSE)=0,"",VLOOKUP($A62,'Factur-X FR CII D16B - Flux 2'!$A78:$S518,19,FALSE))</f>
        <v/>
      </c>
    </row>
    <row r="63" spans="1:19" ht="140">
      <c r="A63" s="97" t="s">
        <v>1384</v>
      </c>
      <c r="B63" s="91" t="str">
        <f>IF(VLOOKUP($A63,'Factur-X FR CII D16B - Flux 2'!$A79:$S519,2,FALSE)=0,"",VLOOKUP($A63,'Factur-X FR CII D16B - Flux 2'!$A79:$S519,2,FALSE))</f>
        <v> 1..1</v>
      </c>
      <c r="C63" s="43"/>
      <c r="D63" s="99" t="str">
        <f>IF(VLOOKUP($A63,'Factur-X FR CII D16B - Flux 2'!$A74:$S505,4,FALSE)=0,"",VLOOKUP($A63,'Factur-X FR CII D16B - Flux 2'!$A74:$S505,4,FALSE))</f>
        <v> VAT type code</v>
      </c>
      <c r="E63" s="99"/>
      <c r="F63" s="133"/>
      <c r="G63" s="291" t="str">
        <f>IF(VLOOKUP($A63,'Factur-X FR CII D16B - Flux 2'!$A79:$S515,7,FALSE)=0,"",VLOOKUP($A63,'Factur-X FR CII D16B - Flux 2'!$A79:$S515,7,FALSE))</f>
        <v>/rsm:CrossIndustryInvoice/rsm:SupplyChainTradeTransaction/ram:ApplicableHeaderTradeSettlement/ram:ApplicableTradeTax/ram:CategoryCode</v>
      </c>
      <c r="H63" s="291"/>
      <c r="I63" s="93" t="str">
        <f>IF(VLOOKUP($A63,'Factur-X FR CII D16B - Flux 2'!$A79:$S519,9,FALSE)=0,"",VLOOKUP($A63,'Factur-X FR CII D16B - Flux 2'!$A79:$S519,9,FALSE))</f>
        <v> CODED</v>
      </c>
      <c r="J63" s="93">
        <f>IF(VLOOKUP($A63,'Factur-X FR CII D16B - Flux 2'!$A79:$S519,10,FALSE)=0,"",VLOOKUP($A63,'Factur-X FR CII D16B - Flux 2'!$A79:$S519,10,FALSE))</f>
        <v>2</v>
      </c>
      <c r="K63" s="93" t="str">
        <f>IF(VLOOKUP($A63,'Factur-X FR CII D16B - Flux 2'!$A79:$S519,11,FALSE)=0,"",VLOOKUP($A63,'Factur-X FR CII D16B - Flux 2'!$A79:$S519,11,FALSE))</f>
        <v> UNTDID 5305</v>
      </c>
      <c r="L63" s="94" t="str">
        <f>IF(VLOOKUP($A63,'Factur-X FR CII D16B - Flux 2'!$A79:$S519,12,FALSE)=0,"",VLOOKUP($A63,'Factur-X FR CII D16B - Flux 2'!$A79:$S519,12,FALSE))</f>
        <v/>
      </c>
      <c r="M63" s="95" t="str">
        <f>IF(VLOOKUP($A63,'Factur-X FR CII D16B - Flux 2'!$A79:$S519,13,FALSE)=0,"",VLOOKUP($A63,'Factur-X FR CII D16B - Flux 2'!$A79:$S519,13,FALSE))</f>
        <v> Coded identification of a VAT type.</v>
      </c>
      <c r="N63" s="95" t="str">
        <f>IF(VLOOKUP($A63,'Factur-X FR CII D16B - Flux 2'!$A79:$S519,14,FALSE)=0,"",VLOOKUP($A63,'Factur-X FR CII D16B - Flux 2'!$A79:$S519,14,FALSE))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63" s="91" t="str">
        <f>IF(VLOOKUP($A63,'Factur-X FR CII D16B - Flux 2'!$A79:$S519,15,FALSE)=0,"",VLOOKUP($A63,'Factur-X FR CII D16B - Flux 2'!$A79:$S519,15,FALSE))</f>
        <v> G2.31 G6.08</v>
      </c>
      <c r="P63" s="91" t="str">
        <f>IF(VLOOKUP($A63,'Factur-X FR CII D16B - Flux 2'!$A79:$S519,16,FALSE)=0,"",VLOOKUP($A63,'Factur-X FR CII D16B - Flux 2'!$A79:$S519,16,FALSE))</f>
        <v/>
      </c>
      <c r="Q63" s="91" t="str">
        <f>IF(VLOOKUP($A63,'Factur-X FR CII D16B - Flux 2'!$A79:$S519,17,FALSE)=0,"",VLOOKUP($A63,'Factur-X FR CII D16B - Flux 2'!$A79:$S519,17,FALSE))</f>
        <v> BR-47</v>
      </c>
      <c r="R63" s="91" t="str">
        <f>IF(VLOOKUP($A63,'Factur-X FR CII D16B - Flux 2'!$A79:$S519,18,FALSE)=0,"",VLOOKUP($A63,'Factur-X FR CII D16B - Flux 2'!$A79:$S519,18,FALSE))</f>
        <v> BASIC WL</v>
      </c>
      <c r="S63" s="95" t="str">
        <f>IF(VLOOKUP($A63,'Factur-X FR CII D16B - Flux 2'!$A79:$S519,19,FALSE)=0,"",VLOOKUP($A63,'Factur-X FR CII D16B - Flux 2'!$A79:$S519,19,FALSE))</f>
        <v/>
      </c>
    </row>
    <row r="64" spans="1:19" ht="28">
      <c r="A64" s="97" t="s">
        <v>1390</v>
      </c>
      <c r="B64" s="91" t="str">
        <f>IF(VLOOKUP($A64,'Factur-X FR CII D16B - Flux 2'!$A80:$S520,2,FALSE)=0,"",VLOOKUP($A64,'Factur-X FR CII D16B - Flux 2'!$A80:$S520,2,FALSE))</f>
        <v> 0..1</v>
      </c>
      <c r="C64" s="43"/>
      <c r="D64" s="99" t="str">
        <f>IF(VLOOKUP($A64,'Factur-X FR CII D16B - Flux 2'!$A75:$S506,4,FALSE)=0,"",VLOOKUP($A64,'Factur-X FR CII D16B - Flux 2'!$A75:$S506,4,FALSE))</f>
        <v> VAT type rate</v>
      </c>
      <c r="E64" s="133"/>
      <c r="F64" s="133"/>
      <c r="G64" s="291" t="str">
        <f>IF(VLOOKUP($A64,'Factur-X FR CII D16B - Flux 2'!$A80:$S516,7,FALSE)=0,"",VLOOKUP($A64,'Factur-X FR CII D16B - Flux 2'!$A80:$S516,7,FALSE))</f>
        <v> /rsm:CrossIndustryInvoice/rsm:SupplyChainTradeTransaction/ram:ApplicableHeaderTradeSettlement/ram:ApplicableTradeTax/ram:RateApplicablePercent</v>
      </c>
      <c r="H64" s="291"/>
      <c r="I64" s="93" t="str">
        <f>IF(VLOOKUP($A64,'Factur-X FR CII D16B - Flux 2'!$A80:$S520,9,FALSE)=0,"",VLOOKUP($A64,'Factur-X FR CII D16B - Flux 2'!$A80:$S520,9,FALSE))</f>
        <v> PERCENTAGE</v>
      </c>
      <c r="J64" s="93">
        <f>IF(VLOOKUP($A64,'Factur-X FR CII D16B - Flux 2'!$A80:$S520,10,FALSE)=0,"",VLOOKUP($A64,'Factur-X FR CII D16B - Flux 2'!$A80:$S520,10,FALSE))</f>
        <v>3.2</v>
      </c>
      <c r="K64" s="93" t="str">
        <f>IF(VLOOKUP($A64,'Factur-X FR CII D16B - Flux 2'!$A80:$S520,11,FALSE)=0,"",VLOOKUP($A64,'Factur-X FR CII D16B - Flux 2'!$A80:$S520,11,FALSE))</f>
        <v/>
      </c>
      <c r="L64" s="94" t="str">
        <f>IF(VLOOKUP($A64,'Factur-X FR CII D16B - Flux 2'!$A80:$S520,12,FALSE)=0,"",VLOOKUP($A64,'Factur-X FR CII D16B - Flux 2'!$A80:$S520,12,FALSE))</f>
        <v/>
      </c>
      <c r="M64" s="95" t="str">
        <f>IF(VLOOKUP($A64,'Factur-X FR CII D16B - Flux 2'!$A80:$S520,13,FALSE)=0,"",VLOOKUP($A64,'Factur-X FR CII D16B - Flux 2'!$A80:$S520,13,FALSE))</f>
        <v> VAT rate, expressed as a percentage, applicable to the corresponding VAT type.</v>
      </c>
      <c r="N64" s="95" t="str">
        <f>IF(VLOOKUP($A64,'Factur-X FR CII D16B - Flux 2'!$A80:$S520,14,FALSE)=0,"",VLOOKUP($A64,'Factur-X FR CII D16B - Flux 2'!$A80:$S520,14,FALSE))</f>
        <v>The VAT Type Code and the VAT Type Rate must be consistent.</v>
      </c>
      <c r="O64" s="91" t="str">
        <f>IF(VLOOKUP($A64,'Factur-X FR CII D16B - Flux 2'!$A80:$S520,15,FALSE)=0,"",VLOOKUP($A64,'Factur-X FR CII D16B - Flux 2'!$A80:$S520,15,FALSE))</f>
        <v> G1.24 G6.08</v>
      </c>
      <c r="P64" s="91" t="str">
        <f>IF(VLOOKUP($A64,'Factur-X FR CII D16B - Flux 2'!$A80:$S520,16,FALSE)=0,"",VLOOKUP($A64,'Factur-X FR CII D16B - Flux 2'!$A80:$S520,16,FALSE))</f>
        <v/>
      </c>
      <c r="Q64" s="91" t="str">
        <f>IF(VLOOKUP($A64,'Factur-X FR CII D16B - Flux 2'!$A80:$S520,17,FALSE)=0,"",VLOOKUP($A64,'Factur-X FR CII D16B - Flux 2'!$A80:$S520,17,FALSE))</f>
        <v> BR-48</v>
      </c>
      <c r="R64" s="91" t="str">
        <f>IF(VLOOKUP($A64,'Factur-X FR CII D16B - Flux 2'!$A80:$S520,18,FALSE)=0,"",VLOOKUP($A64,'Factur-X FR CII D16B - Flux 2'!$A80:$S520,18,FALSE))</f>
        <v> BASIC WL</v>
      </c>
      <c r="S64" s="95" t="str">
        <f>IF(VLOOKUP($A64,'Factur-X FR CII D16B - Flux 2'!$A80:$S520,19,FALSE)=0,"",VLOOKUP($A64,'Factur-X FR CII D16B - Flux 2'!$A80:$S520,19,FALSE))</f>
        <v/>
      </c>
    </row>
    <row r="65" spans="1:19" ht="42">
      <c r="A65" s="97" t="s">
        <v>1397</v>
      </c>
      <c r="B65" s="91" t="str">
        <f>IF(VLOOKUP($A65,'Factur-X FR CII D16B - Flux 2'!$A81:$S521,2,FALSE)=0,"",VLOOKUP($A65,'Factur-X FR CII D16B - Flux 2'!$A81:$S521,2,FALSE))</f>
        <v> 0..1</v>
      </c>
      <c r="C65" s="43"/>
      <c r="D65" s="99" t="str">
        <f>IF(VLOOKUP($A65,'Factur-X FR CII D16B - Flux 2'!$A76:$S507,4,FALSE)=0,"",VLOOKUP($A65,'Factur-X FR CII D16B - Flux 2'!$A76:$S507,4,FALSE))</f>
        <v> Reason for exemption from VAT</v>
      </c>
      <c r="E65" s="99"/>
      <c r="F65" s="133"/>
      <c r="G65" s="291" t="str">
        <f>IF(VLOOKUP($A65,'Factur-X FR CII D16B - Flux 2'!$A81:$S517,7,FALSE)=0,"",VLOOKUP($A65,'Factur-X FR CII D16B - Flux 2'!$A81:$S517,7,FALSE))</f>
        <v> /rsm:CrossIndustryInvoice/rsm:SupplyChainTradeTransaction/ram:ApplicableHeaderTradeSettlement/ram:ApplicableTradeTax/ram:ExemptionReason</v>
      </c>
      <c r="H65" s="291"/>
      <c r="I65" s="93" t="str">
        <f>IF(VLOOKUP($A65,'Factur-X FR CII D16B - Flux 2'!$A81:$S521,9,FALSE)=0,"",VLOOKUP($A65,'Factur-X FR CII D16B - Flux 2'!$A81:$S521,9,FALSE))</f>
        <v> TEXT</v>
      </c>
      <c r="J65" s="93">
        <f>IF(VLOOKUP($A65,'Factur-X FR CII D16B - Flux 2'!$A81:$S521,10,FALSE)=0,"",VLOOKUP($A65,'Factur-X FR CII D16B - Flux 2'!$A81:$S521,10,FALSE))</f>
        <v>1024</v>
      </c>
      <c r="K65" s="93" t="str">
        <f>IF(VLOOKUP($A65,'Factur-X FR CII D16B - Flux 2'!$A81:$S521,11,FALSE)=0,"",VLOOKUP($A65,'Factur-X FR CII D16B - Flux 2'!$A81:$S521,11,FALSE))</f>
        <v/>
      </c>
      <c r="L65" s="94" t="str">
        <f>IF(VLOOKUP($A65,'Factur-X FR CII D16B - Flux 2'!$A81:$S521,12,FALSE)=0,"",VLOOKUP($A65,'Factur-X FR CII D16B - Flux 2'!$A81:$S521,12,FALSE))</f>
        <v/>
      </c>
      <c r="M65" s="95" t="str">
        <f>IF(VLOOKUP($A65,'Factur-X FR CII D16B - Flux 2'!$A81:$S521,13,FALSE)=0,"",VLOOKUP($A65,'Factur-X FR CII D16B - Flux 2'!$A81:$S521,13,FALSE))</f>
        <v> Statement explaining why an amount is exempt from VAT.</v>
      </c>
      <c r="N65" s="95" t="str">
        <f>IF(VLOOKUP($A65,'Factur-X FR CII D16B - Flux 2'!$A81:$S521,14,FALSE)=0,"",VLOOKUP($A65,'Factur-X FR CII D16B - Flux 2'!$A81:$S521,14,FALSE))</f>
        <v> Articles 226 items 11 to 15 Directive 2006/112/EN</v>
      </c>
      <c r="O65" s="91" t="str">
        <f>IF(VLOOKUP($A65,'Factur-X FR CII D16B - Flux 2'!$A81:$S521,15,FALSE)=0,"",VLOOKUP($A65,'Factur-X FR CII D16B - Flux 2'!$A81:$S521,15,FALSE))</f>
        <v> G1.40 G1.56 G6.11</v>
      </c>
      <c r="P65" s="91" t="str">
        <f>IF(VLOOKUP($A65,'Factur-X FR CII D16B - Flux 2'!$A81:$S521,16,FALSE)=0,"",VLOOKUP($A65,'Factur-X FR CII D16B - Flux 2'!$A81:$S521,16,FALSE))</f>
        <v/>
      </c>
      <c r="Q65" s="91" t="str">
        <f>IF(VLOOKUP($A65,'Factur-X FR CII D16B - Flux 2'!$A81:$S521,17,FALSE)=0,"",VLOOKUP($A65,'Factur-X FR CII D16B - Flux 2'!$A81:$S521,17,FALSE))</f>
        <v/>
      </c>
      <c r="R65" s="91" t="str">
        <f>IF(VLOOKUP($A65,'Factur-X FR CII D16B - Flux 2'!$A81:$S521,18,FALSE)=0,"",VLOOKUP($A65,'Factur-X FR CII D16B - Flux 2'!$A81:$S521,18,FALSE))</f>
        <v> BASIC WL</v>
      </c>
      <c r="S65" s="95" t="str">
        <f>IF(VLOOKUP($A65,'Factur-X FR CII D16B - Flux 2'!$A81:$S521,19,FALSE)=0,"",VLOOKUP($A65,'Factur-X FR CII D16B - Flux 2'!$A81:$S521,19,FALSE))</f>
        <v/>
      </c>
    </row>
    <row r="66" spans="1:19" ht="42">
      <c r="A66" s="97" t="s">
        <v>1403</v>
      </c>
      <c r="B66" s="91" t="str">
        <f>IF(VLOOKUP($A66,'Factur-X FR CII D16B - Flux 2'!$A82:$S522,2,FALSE)=0,"",VLOOKUP($A66,'Factur-X FR CII D16B - Flux 2'!$A82:$S522,2,FALSE))</f>
        <v> 0..1</v>
      </c>
      <c r="C66" s="43"/>
      <c r="D66" s="99" t="str">
        <f>IF(VLOOKUP($A66,'Factur-X FR CII D16B - Flux 2'!$A77:$S508,4,FALSE)=0,"",VLOOKUP($A66,'Factur-X FR CII D16B - Flux 2'!$A77:$S508,4,FALSE))</f>
        <v> VAT exemption reason code</v>
      </c>
      <c r="E66" s="99"/>
      <c r="F66" s="133"/>
      <c r="G66" s="291" t="str">
        <f>IF(VLOOKUP($A66,'Factur-X FR CII D16B - Flux 2'!$A82:$S518,7,FALSE)=0,"",VLOOKUP($A66,'Factur-X FR CII D16B - Flux 2'!$A82:$S518,7,FALSE))</f>
        <v> /rsm:CrossIndustryInvoice/rsm:SupplyChainTradeTransaction/ram:ApplicableHeaderTradeSettlement/ram:ApplicableTradeTax/ram:ExemptionReasonCode</v>
      </c>
      <c r="H66" s="291"/>
      <c r="I66" s="93" t="str">
        <f>IF(VLOOKUP($A66,'Factur-X FR CII D16B - Flux 2'!$A82:$S522,9,FALSE)=0,"",VLOOKUP($A66,'Factur-X FR CII D16B - Flux 2'!$A82:$S522,9,FALSE))</f>
        <v> CODED</v>
      </c>
      <c r="J66" s="93">
        <f>IF(VLOOKUP($A66,'Factur-X FR CII D16B - Flux 2'!$A82:$S522,10,FALSE)=0,"",VLOOKUP($A66,'Factur-X FR CII D16B - Flux 2'!$A82:$S522,10,FALSE))</f>
        <v>30</v>
      </c>
      <c r="K66" s="93" t="str">
        <f>IF(VLOOKUP($A66,'Factur-X FR CII D16B - Flux 2'!$A82:$S522,11,FALSE)=0,"",VLOOKUP($A66,'Factur-X FR CII D16B - Flux 2'!$A82:$S522,11,FALSE))</f>
        <v> EN16931 Codelists</v>
      </c>
      <c r="L66" s="94" t="str">
        <f>IF(VLOOKUP($A66,'Factur-X FR CII D16B - Flux 2'!$A82:$S522,12,FALSE)=0,"",VLOOKUP($A66,'Factur-X FR CII D16B - Flux 2'!$A82:$S522,12,FALSE))</f>
        <v/>
      </c>
      <c r="M66" s="95" t="str">
        <f>IF(VLOOKUP($A66,'Factur-X FR CII D16B - Flux 2'!$A82:$S522,13,FALSE)=0,"",VLOOKUP($A66,'Factur-X FR CII D16B - Flux 2'!$A82:$S522,13,FALSE))</f>
        <v> Code explaining why an amount is exempt from VAT.</v>
      </c>
      <c r="N66" s="95" t="str">
        <f>IF(VLOOKUP($A66,'Factur-X FR CII D16B - Flux 2'!$A82:$S522,14,FALSE)=0,"",VLOOKUP($A66,'Factur-X FR CII D16B - Flux 2'!$A82:$S522,14,FALSE))</f>
        <v> List of codes issued and maintained by the CEF</v>
      </c>
      <c r="O66" s="91" t="str">
        <f>IF(VLOOKUP($A66,'Factur-X FR CII D16B - Flux 2'!$A82:$S522,15,FALSE)=0,"",VLOOKUP($A66,'Factur-X FR CII D16B - Flux 2'!$A82:$S522,15,FALSE))</f>
        <v> G1.40 G6.21 G6.11</v>
      </c>
      <c r="P66" s="91" t="str">
        <f>IF(VLOOKUP($A66,'Factur-X FR CII D16B - Flux 2'!$A82:$S522,16,FALSE)=0,"",VLOOKUP($A66,'Factur-X FR CII D16B - Flux 2'!$A82:$S522,16,FALSE))</f>
        <v/>
      </c>
      <c r="Q66" s="91" t="str">
        <f>IF(VLOOKUP($A66,'Factur-X FR CII D16B - Flux 2'!$A82:$S522,17,FALSE)=0,"",VLOOKUP($A66,'Factur-X FR CII D16B - Flux 2'!$A82:$S522,17,FALSE))</f>
        <v/>
      </c>
      <c r="R66" s="91" t="str">
        <f>IF(VLOOKUP($A66,'Factur-X FR CII D16B - Flux 2'!$A82:$S522,18,FALSE)=0,"",VLOOKUP($A66,'Factur-X FR CII D16B - Flux 2'!$A82:$S522,18,FALSE))</f>
        <v> BASIC WL</v>
      </c>
      <c r="S66" s="95" t="str">
        <f>IF(VLOOKUP($A66,'Factur-X FR CII D16B - Flux 2'!$A82:$S522,19,FALSE)=0,"",VLOOKUP($A66,'Factur-X FR CII D16B - Flux 2'!$A82:$S522,19,FALSE))</f>
        <v/>
      </c>
    </row>
    <row r="67" spans="1:19" ht="28">
      <c r="A67" s="89" t="s">
        <v>1447</v>
      </c>
      <c r="B67" s="91" t="str">
        <f>IF(VLOOKUP($A67,'Factur-X FR CII D16B - Flux 2'!$A83:$S523,2,FALSE)=0,"",VLOOKUP($A67,'Factur-X FR CII D16B - Flux 2'!$A83:$S523,2,FALSE))</f>
        <v> 1..n</v>
      </c>
      <c r="C67" s="27" t="str">
        <f>IF(VLOOKUP($A67,'Factur-X FR CII D16B - Flux 2'!$A78:$S509,3,FALSE)=0,"",VLOOKUP($A67,'Factur-X FR CII D16B - Flux 2'!$A78:$S509,3,FALSE))</f>
        <v> INVOICE LINE</v>
      </c>
      <c r="D67" s="209"/>
      <c r="E67" s="209"/>
      <c r="F67" s="209"/>
      <c r="G67" s="291" t="str">
        <f>IF(VLOOKUP($A67,'Factur-X FR CII D16B - Flux 2'!$A83:$S519,7,FALSE)=0,"",VLOOKUP($A67,'Factur-X FR CII D16B - Flux 2'!$A83:$S519,7,FALSE))</f>
        <v>/rsm:CrossIndustryInvoice/rsm:SupplyChainTradeTransaction/ram:IncludedSupplyChainTradeLineItem</v>
      </c>
      <c r="H67" s="291"/>
      <c r="I67" s="93" t="str">
        <f>IF(VLOOKUP($A67,'Factur-X FR CII D16B - Flux 2'!$A83:$S523,9,FALSE)=0,"",VLOOKUP($A67,'Factur-X FR CII D16B - Flux 2'!$A83:$S523,9,FALSE))</f>
        <v/>
      </c>
      <c r="J67" s="93" t="str">
        <f>IF(VLOOKUP($A67,'Factur-X FR CII D16B - Flux 2'!$A83:$S523,10,FALSE)=0,"",VLOOKUP($A67,'Factur-X FR CII D16B - Flux 2'!$A83:$S523,10,FALSE))</f>
        <v/>
      </c>
      <c r="K67" s="93" t="str">
        <f>IF(VLOOKUP($A67,'Factur-X FR CII D16B - Flux 2'!$A83:$S523,11,FALSE)=0,"",VLOOKUP($A67,'Factur-X FR CII D16B - Flux 2'!$A83:$S523,11,FALSE))</f>
        <v/>
      </c>
      <c r="L67" s="94" t="str">
        <f>IF(VLOOKUP($A67,'Factur-X FR CII D16B - Flux 2'!$A83:$S523,12,FALSE)=0,"",VLOOKUP($A67,'Factur-X FR CII D16B - Flux 2'!$A83:$S523,12,FALSE))</f>
        <v/>
      </c>
      <c r="M67" s="95" t="str">
        <f>IF(VLOOKUP($A67,'Factur-X FR CII D16B - Flux 2'!$A83:$S523,13,FALSE)=0,"",VLOOKUP($A67,'Factur-X FR CII D16B - Flux 2'!$A83:$S523,13,FALSE))</f>
        <v> Group of business terms providing information on individual Invoice lines.</v>
      </c>
      <c r="N67" s="95" t="str">
        <f>IF(VLOOKUP($A67,'Factur-X FR CII D16B - Flux 2'!$A83:$S523,14,FALSE)=0,"",VLOOKUP($A67,'Factur-X FR CII D16B - Flux 2'!$A83:$S523,14,FALSE))</f>
        <v/>
      </c>
      <c r="O67" s="91" t="str">
        <f>IF(VLOOKUP($A67,'Factur-X FR CII D16B - Flux 2'!$A83:$S523,15,FALSE)=0,"",VLOOKUP($A67,'Factur-X FR CII D16B - Flux 2'!$A83:$S523,15,FALSE))</f>
        <v> G6.01 G6.09</v>
      </c>
      <c r="P67" s="91" t="str">
        <f>IF(VLOOKUP($A67,'Factur-X FR CII D16B - Flux 2'!$A83:$S523,16,FALSE)=0,"",VLOOKUP($A67,'Factur-X FR CII D16B - Flux 2'!$A83:$S523,16,FALSE))</f>
        <v/>
      </c>
      <c r="Q67" s="91" t="str">
        <f>IF(VLOOKUP($A67,'Factur-X FR CII D16B - Flux 2'!$A83:$S523,17,FALSE)=0,"",VLOOKUP($A67,'Factur-X FR CII D16B - Flux 2'!$A83:$S523,17,FALSE))</f>
        <v> BR-16</v>
      </c>
      <c r="R67" s="91" t="str">
        <f>IF(VLOOKUP($A67,'Factur-X FR CII D16B - Flux 2'!$A83:$S523,18,FALSE)=0,"",VLOOKUP($A67,'Factur-X FR CII D16B - Flux 2'!$A83:$S523,18,FALSE))</f>
        <v> BASIC</v>
      </c>
      <c r="S67" s="95" t="str">
        <f>IF(VLOOKUP($A67,'Factur-X FR CII D16B - Flux 2'!$A83:$S523,19,FALSE)=0,"",VLOOKUP($A67,'Factur-X FR CII D16B - Flux 2'!$A83:$S523,19,FALSE))</f>
        <v/>
      </c>
    </row>
    <row r="68" spans="1:19" ht="28">
      <c r="A68" s="97" t="s">
        <v>1478</v>
      </c>
      <c r="B68" s="91" t="str">
        <f>IF(VLOOKUP($A68,'Factur-X FR CII D16B - Flux 2'!$A87:$S527,2,FALSE)=0,"",VLOOKUP($A68,'Factur-X FR CII D16B - Flux 2'!$A87:$S527,2,FALSE))</f>
        <v> 1..1</v>
      </c>
      <c r="C68" s="38"/>
      <c r="D68" s="99" t="str">
        <f>IF(VLOOKUP($A68,'Factur-X FR CII D16B - Flux 2'!$A82:$S512,4,FALSE)=0,"",VLOOKUP($A68,'Factur-X FR CII D16B - Flux 2'!$A82:$S512,4,FALSE))</f>
        <v> Quantity invoiced</v>
      </c>
      <c r="E68" s="133"/>
      <c r="F68" s="133"/>
      <c r="G68" s="291" t="str">
        <f>IF(VLOOKUP($A68,'Factur-X FR CII D16B - Flux 2'!$A88:$S524,7,FALSE)=0,"",VLOOKUP($A68,'Factur-X FR CII D16B - Flux 2'!$A88:$S524,7,FALSE))</f>
        <v> /rsm:CrossIndustryInvoice/rsm:SupplyChainTradeTransaction/ram:IncludedSupplyChainTradeLineItem/ram:SpecifiedLineTradeDelivery/ram:BilledQuantity</v>
      </c>
      <c r="H68" s="291"/>
      <c r="I68" s="93" t="str">
        <f>IF(VLOOKUP($A68,'Factur-X FR CII D16B - Flux 2'!$A87:$S527,9,FALSE)=0,"",VLOOKUP($A68,'Factur-X FR CII D16B - Flux 2'!$A87:$S527,9,FALSE))</f>
        <v> QUANTITY</v>
      </c>
      <c r="J68" s="93">
        <f>IF(VLOOKUP($A68,'Factur-X FR CII D16B - Flux 2'!$A87:$S527,10,FALSE)=0,"",VLOOKUP($A68,'Factur-X FR CII D16B - Flux 2'!$A87:$S527,10,FALSE))</f>
        <v>19.399999999999999</v>
      </c>
      <c r="K68" s="93" t="str">
        <f>IF(VLOOKUP($A68,'Factur-X FR CII D16B - Flux 2'!$A87:$S527,11,FALSE)=0,"",VLOOKUP($A68,'Factur-X FR CII D16B - Flux 2'!$A87:$S527,11,FALSE))</f>
        <v/>
      </c>
      <c r="L68" s="94" t="str">
        <f>IF(VLOOKUP($A68,'Factur-X FR CII D16B - Flux 2'!$A87:$S527,12,FALSE)=0,"",VLOOKUP($A68,'Factur-X FR CII D16B - Flux 2'!$A87:$S527,12,FALSE))</f>
        <v/>
      </c>
      <c r="M68" s="95" t="str">
        <f>IF(VLOOKUP($A68,'Factur-X FR CII D16B - Flux 2'!$A87:$S527,13,FALSE)=0,"",VLOOKUP($A68,'Factur-X FR CII D16B - Flux 2'!$A87:$S527,13,FALSE))</f>
        <v> Quantity of items (goods or services) taken into account in the Invoice line.</v>
      </c>
      <c r="N68" s="95" t="str">
        <f>IF(VLOOKUP($A68,'Factur-X FR CII D16B - Flux 2'!$A87:$S527,14,FALSE)=0,"",VLOOKUP($A68,'Factur-X FR CII D16B - Flux 2'!$A87:$S527,14,FALSE))</f>
        <v/>
      </c>
      <c r="O68" s="91" t="str">
        <f>IF(VLOOKUP($A68,'Factur-X FR CII D16B - Flux 2'!$A87:$S527,15,FALSE)=0,"",VLOOKUP($A68,'Factur-X FR CII D16B - Flux 2'!$A87:$S527,15,FALSE))</f>
        <v> G1.15 G6.09</v>
      </c>
      <c r="P68" s="91" t="str">
        <f>IF(VLOOKUP($A68,'Factur-X FR CII D16B - Flux 2'!$A87:$S527,16,FALSE)=0,"",VLOOKUP($A68,'Factur-X FR CII D16B - Flux 2'!$A87:$S527,16,FALSE))</f>
        <v/>
      </c>
      <c r="Q68" s="91" t="str">
        <f>IF(VLOOKUP($A68,'Factur-X FR CII D16B - Flux 2'!$A87:$S527,17,FALSE)=0,"",VLOOKUP($A68,'Factur-X FR CII D16B - Flux 2'!$A87:$S527,17,FALSE))</f>
        <v> BR-22</v>
      </c>
      <c r="R68" s="91" t="str">
        <f>IF(VLOOKUP($A68,'Factur-X FR CII D16B - Flux 2'!$A87:$S527,18,FALSE)=0,"",VLOOKUP($A68,'Factur-X FR CII D16B - Flux 2'!$A87:$S527,18,FALSE))</f>
        <v> BASIC</v>
      </c>
      <c r="S68" s="95" t="str">
        <f>IF(VLOOKUP($A68,'Factur-X FR CII D16B - Flux 2'!$A87:$S527,19,FALSE)=0,"",VLOOKUP($A68,'Factur-X FR CII D16B - Flux 2'!$A87:$S527,19,FALSE))</f>
        <v/>
      </c>
    </row>
    <row r="69" spans="1:19" ht="56">
      <c r="A69" s="97" t="s">
        <v>1485</v>
      </c>
      <c r="B69" s="91" t="str">
        <f>IF(VLOOKUP($A69,'Factur-X FR CII D16B - Flux 2'!$A88:$S528,2,FALSE)=0,"",VLOOKUP($A69,'Factur-X FR CII D16B - Flux 2'!$A88:$S528,2,FALSE))</f>
        <v> 1..1</v>
      </c>
      <c r="C69" s="38"/>
      <c r="D69" s="99" t="str">
        <f>IF(VLOOKUP($A69,'Factur-X FR CII D16B - Flux 2'!$A83:$S513,4,FALSE)=0,"",VLOOKUP($A69,'Factur-X FR CII D16B - Flux 2'!$A83:$S513,4,FALSE))</f>
        <v> Billed quantity unit of measure code</v>
      </c>
      <c r="E69" s="133"/>
      <c r="F69" s="133"/>
      <c r="G69" s="291" t="str">
        <f>IF(VLOOKUP($A69,'Factur-X FR CII D16B - Flux 2'!$A89:$S525,7,FALSE)=0,"",VLOOKUP($A69,'Factur-X FR CII D16B - Flux 2'!$A89:$S525,7,FALSE))</f>
        <v> /rsm:CrossIndustryInvoice/rsm:SupplyChainTradeTransaction/ram:IncludedSupplyChainTradeLineItem/ram:SpecifiedLineTradeDelivery/ram:BilledQuantity/@unitCode</v>
      </c>
      <c r="H69" s="291"/>
      <c r="I69" s="93" t="str">
        <f>IF(VLOOKUP($A69,'Factur-X FR CII D16B - Flux 2'!$A88:$S528,9,FALSE)=0,"",VLOOKUP($A69,'Factur-X FR CII D16B - Flux 2'!$A88:$S528,9,FALSE))</f>
        <v> CODED</v>
      </c>
      <c r="J69" s="93">
        <f>IF(VLOOKUP($A69,'Factur-X FR CII D16B - Flux 2'!$A88:$S528,10,FALSE)=0,"",VLOOKUP($A69,'Factur-X FR CII D16B - Flux 2'!$A88:$S528,10,FALSE))</f>
        <v>3</v>
      </c>
      <c r="K69" s="93" t="str">
        <f>IF(VLOOKUP($A69,'Factur-X FR CII D16B - Flux 2'!$A88:$S528,11,FALSE)=0,"",VLOOKUP($A69,'Factur-X FR CII D16B - Flux 2'!$A88:$S528,11,FALSE))</f>
        <v> EN16931 Codelists</v>
      </c>
      <c r="L69" s="94" t="str">
        <f>IF(VLOOKUP($A69,'Factur-X FR CII D16B - Flux 2'!$A88:$S528,12,FALSE)=0,"",VLOOKUP($A69,'Factur-X FR CII D16B - Flux 2'!$A88:$S528,12,FALSE))</f>
        <v/>
      </c>
      <c r="M69" s="95" t="str">
        <f>IF(VLOOKUP($A69,'Factur-X FR CII D16B - Flux 2'!$A88:$S528,13,FALSE)=0,"",VLOOKUP($A69,'Factur-X FR CII D16B - Flux 2'!$A88:$S528,13,FALSE))</f>
        <v> Unit of measurement applicable to the quantity invoiced.</v>
      </c>
      <c r="N69" s="95" t="str">
        <f>IF(VLOOKUP($A69,'Factur-X FR CII D16B - Flux 2'!$A88:$S528,14,FALSE)=0,"",VLOOKUP($A69,'Factur-X FR CII D16B - Flux 2'!$A88:$S528,14,FALSE))</f>
        <v>Units of measurement should be expressed in accordance with UN/ECE Recommendation No. 20 “Codes for units of measurement used in international trade” [7], for example “KGM” for kilogram.</v>
      </c>
      <c r="O69" s="91" t="str">
        <f>IF(VLOOKUP($A69,'Factur-X FR CII D16B - Flux 2'!$A88:$S528,15,FALSE)=0,"",VLOOKUP($A69,'Factur-X FR CII D16B - Flux 2'!$A88:$S528,15,FALSE))</f>
        <v> G6.09</v>
      </c>
      <c r="P69" s="91" t="str">
        <f>IF(VLOOKUP($A69,'Factur-X FR CII D16B - Flux 2'!$A88:$S528,16,FALSE)=0,"",VLOOKUP($A69,'Factur-X FR CII D16B - Flux 2'!$A88:$S528,16,FALSE))</f>
        <v/>
      </c>
      <c r="Q69" s="91" t="str">
        <f>IF(VLOOKUP($A69,'Factur-X FR CII D16B - Flux 2'!$A88:$S528,17,FALSE)=0,"",VLOOKUP($A69,'Factur-X FR CII D16B - Flux 2'!$A88:$S528,17,FALSE))</f>
        <v> BR-23</v>
      </c>
      <c r="R69" s="91" t="str">
        <f>IF(VLOOKUP($A69,'Factur-X FR CII D16B - Flux 2'!$A88:$S528,18,FALSE)=0,"",VLOOKUP($A69,'Factur-X FR CII D16B - Flux 2'!$A88:$S528,18,FALSE))</f>
        <v> BASIC</v>
      </c>
      <c r="S69" s="95" t="str">
        <f>IF(VLOOKUP($A69,'Factur-X FR CII D16B - Flux 2'!$A88:$S528,19,FALSE)=0,"",VLOOKUP($A69,'Factur-X FR CII D16B - Flux 2'!$A88:$S528,19,FALSE))</f>
        <v/>
      </c>
    </row>
    <row r="70" spans="1:19" ht="46.5" customHeight="1">
      <c r="A70" s="97" t="s">
        <v>1512</v>
      </c>
      <c r="B70" s="91" t="str">
        <f>IF(VLOOKUP($A70,'Factur-X FR CII D16B - Flux 2'!$A90:$S530,2,FALSE)=0,"",VLOOKUP($A70,'Factur-X FR CII D16B - Flux 2'!$A90:$S530,2,FALSE))</f>
        <v> 0..1</v>
      </c>
      <c r="C70" s="43"/>
      <c r="D70" s="137" t="str">
        <f>IF(VLOOKUP($A70,'Factur-X FR CII D16B - Flux 2'!$A85:$S515,4,FALSE)=0,"",VLOOKUP($A70,'Factur-X FR CII D16B - Flux 2'!$A85:$S515,4,FALSE))</f>
        <v> ADDING REFERENCE TO PREVIOUS INVOICE ONLINE (allows you to manage online refunds, particularly on deposit invoices)</v>
      </c>
      <c r="E70" s="133"/>
      <c r="F70" s="133"/>
      <c r="G70" s="291" t="str">
        <f>IF(VLOOKUP($A70,'Factur-X FR CII D16B - Flux 2'!$A91:$S527,7,FALSE)=0,"",VLOOKUP($A70,'Factur-X FR CII D16B - Flux 2'!$A91:$S527,7,FALSE))</f>
        <v> /rsm:CrossIndustryInvoice/rsm:SupplyChainTradeTransaction/ram:IncludedSupplyChainTradeLineItem/ram:SpecifiedLineTradeSettlement/ram:InvoiceReferencedDocument</v>
      </c>
      <c r="H70" s="291"/>
      <c r="I70" s="93" t="str">
        <f>IF(VLOOKUP($A70,'Factur-X FR CII D16B - Flux 2'!$A90:$S530,9,FALSE)=0,"",VLOOKUP($A70,'Factur-X FR CII D16B - Flux 2'!$A90:$S530,9,FALSE))</f>
        <v/>
      </c>
      <c r="J70" s="93" t="str">
        <f>IF(VLOOKUP($A70,'Factur-X FR CII D16B - Flux 2'!$A90:$S530,10,FALSE)=0,"",VLOOKUP($A70,'Factur-X FR CII D16B - Flux 2'!$A90:$S530,10,FALSE))</f>
        <v/>
      </c>
      <c r="K70" s="93" t="str">
        <f>IF(VLOOKUP($A70,'Factur-X FR CII D16B - Flux 2'!$A90:$S530,11,FALSE)=0,"",VLOOKUP($A70,'Factur-X FR CII D16B - Flux 2'!$A90:$S530,11,FALSE))</f>
        <v/>
      </c>
      <c r="L70" s="94" t="str">
        <f>IF(VLOOKUP($A70,'Factur-X FR CII D16B - Flux 2'!$A90:$S530,12,FALSE)=0,"",VLOOKUP($A70,'Factur-X FR CII D16B - Flux 2'!$A90:$S530,12,FALSE))</f>
        <v/>
      </c>
      <c r="M70" s="95" t="str">
        <f>IF(VLOOKUP($A70,'Factur-X FR CII D16B - Flux 2'!$A90:$S530,13,FALSE)=0,"",VLOOKUP($A70,'Factur-X FR CII D16B - Flux 2'!$A90:$S530,13,FALSE))</f>
        <v/>
      </c>
      <c r="N70" s="95" t="str">
        <f>IF(VLOOKUP($A70,'Factur-X FR CII D16B - Flux 2'!$A90:$S530,14,FALSE)=0,"",VLOOKUP($A70,'Factur-X FR CII D16B - Flux 2'!$A90:$S530,14,FALSE))</f>
        <v> Extension of the standard. Allows you to reference a deposit invoice line (useful for recovering deposit invoice lines)</v>
      </c>
      <c r="O70" s="91" t="str">
        <f>IF(VLOOKUP($A70,'Factur-X FR CII D16B - Flux 2'!$A90:$S530,15,FALSE)=0,"",VLOOKUP($A70,'Factur-X FR CII D16B - Flux 2'!$A90:$S530,15,FALSE))</f>
        <v> G1.31 G6.12</v>
      </c>
      <c r="P70" s="91" t="str">
        <f>IF(VLOOKUP($A70,'Factur-X FR CII D16B - Flux 2'!$A90:$S530,16,FALSE)=0,"",VLOOKUP($A70,'Factur-X FR CII D16B - Flux 2'!$A90:$S530,16,FALSE))</f>
        <v/>
      </c>
      <c r="Q70" s="91" t="str">
        <f>IF(VLOOKUP($A70,'Factur-X FR CII D16B - Flux 2'!$A90:$S530,17,FALSE)=0,"",VLOOKUP($A70,'Factur-X FR CII D16B - Flux 2'!$A90:$S530,17,FALSE))</f>
        <v/>
      </c>
      <c r="R70" s="91" t="str">
        <f>IF(VLOOKUP($A70,'Factur-X FR CII D16B - Flux 2'!$A90:$S530,18,FALSE)=0,"",VLOOKUP($A70,'Factur-X FR CII D16B - Flux 2'!$A90:$S530,18,FALSE))</f>
        <v> EXTENDED FR B2B</v>
      </c>
      <c r="S70" s="95" t="str">
        <f>IF(VLOOKUP($A70,'Factur-X FR CII D16B - Flux 2'!$A90:$S530,19,FALSE)=0,"",VLOOKUP($A70,'Factur-X FR CII D16B - Flux 2'!$A90:$S530,19,FALSE))</f>
        <v/>
      </c>
    </row>
    <row r="71" spans="1:19" ht="46.5" customHeight="1">
      <c r="A71" s="97" t="s">
        <v>1517</v>
      </c>
      <c r="B71" s="91" t="str">
        <f>IF(VLOOKUP($A71,'Factur-X FR CII D16B - Flux 2'!$A91:$S531,2,FALSE)=0,"",VLOOKUP($A71,'Factur-X FR CII D16B - Flux 2'!$A91:$S531,2,FALSE))</f>
        <v> 0..1</v>
      </c>
      <c r="C71" s="43"/>
      <c r="D71" s="30" t="str">
        <f>IF(VLOOKUP($A71,'Factur-X FR CII D16B - Flux 2'!$A86:$S516,4,FALSE)=0,"",VLOOKUP($A71,'Factur-X FR CII D16B - Flux 2'!$A86:$S516,4,FALSE))</f>
        <v/>
      </c>
      <c r="E71" s="103" t="str">
        <f>IF(VLOOKUP($A71,'Factur-X FR CII D16B - Flux 2'!$A83:$S513,5,FALSE)=0,"",VLOOKUP($A71,'Factur-X FR CII D16B - Flux 2'!$A83:$S513,5,FALSE))</f>
        <v> Previous invoice ID</v>
      </c>
      <c r="F71" s="207"/>
      <c r="G71" s="291" t="str">
        <f>IF(VLOOKUP($A71,'Factur-X FR CII D16B - Flux 2'!$A92:$S528,7,FALSE)=0,"",VLOOKUP($A71,'Factur-X FR CII D16B - Flux 2'!$A92:$S528,7,FALSE))</f>
        <v>/rsm:CrossIndustryInvoice/rsm:SupplyChainTradeTransaction/ram:IncludedSupplyChainTradeLineItem/ram:SpecifiedLineTradeSettlement/ram:InvoiceReferencedDocument/ram:IssuerAssignedID</v>
      </c>
      <c r="H71" s="291"/>
      <c r="I71" s="93" t="str">
        <f>IF(VLOOKUP($A71,'Factur-X FR CII D16B - Flux 2'!$A91:$S531,9,FALSE)=0,"",VLOOKUP($A71,'Factur-X FR CII D16B - Flux 2'!$A91:$S531,9,FALSE))</f>
        <v> DOCUMENT REFERENCE</v>
      </c>
      <c r="J71" s="93">
        <f>IF(VLOOKUP($A71,'Factur-X FR CII D16B - Flux 2'!$A91:$S531,10,FALSE)=0,"",VLOOKUP($A71,'Factur-X FR CII D16B - Flux 2'!$A91:$S531,10,FALSE))</f>
        <v>20</v>
      </c>
      <c r="K71" s="93" t="str">
        <f>IF(VLOOKUP($A71,'Factur-X FR CII D16B - Flux 2'!$A91:$S531,11,FALSE)=0,"",VLOOKUP($A71,'Factur-X FR CII D16B - Flux 2'!$A91:$S531,11,FALSE))</f>
        <v/>
      </c>
      <c r="L71" s="94" t="str">
        <f>IF(VLOOKUP($A71,'Factur-X FR CII D16B - Flux 2'!$A91:$S531,12,FALSE)=0,"",VLOOKUP($A71,'Factur-X FR CII D16B - Flux 2'!$A91:$S531,12,FALSE))</f>
        <v/>
      </c>
      <c r="M71" s="95" t="str">
        <f>IF(VLOOKUP($A71,'Factur-X FR CII D16B - Flux 2'!$A91:$S531,13,FALSE)=0,"",VLOOKUP($A71,'Factur-X FR CII D16B - Flux 2'!$A91:$S531,13,FALSE))</f>
        <v> Identification of an Invoice previously sent by the Seller.</v>
      </c>
      <c r="N71" s="95" t="str">
        <f>IF(VLOOKUP($A71,'Factur-X FR CII D16B - Flux 2'!$A91:$S531,14,FALSE)=0,"",VLOOKUP($A71,'Factur-X FR CII D16B - Flux 2'!$A91:$S531,14,FALSE))</f>
        <v/>
      </c>
      <c r="O71" s="91" t="str">
        <f>IF(VLOOKUP($A71,'Factur-X FR CII D16B - Flux 2'!$A91:$S531,15,FALSE)=0,"",VLOOKUP($A71,'Factur-X FR CII D16B - Flux 2'!$A91:$S531,15,FALSE))</f>
        <v> G6.12</v>
      </c>
      <c r="P71" s="91" t="str">
        <f>IF(VLOOKUP($A71,'Factur-X FR CII D16B - Flux 2'!$A91:$S531,16,FALSE)=0,"",VLOOKUP($A71,'Factur-X FR CII D16B - Flux 2'!$A91:$S531,16,FALSE))</f>
        <v/>
      </c>
      <c r="Q71" s="91" t="str">
        <f>IF(VLOOKUP($A71,'Factur-X FR CII D16B - Flux 2'!$A91:$S531,17,FALSE)=0,"",VLOOKUP($A71,'Factur-X FR CII D16B - Flux 2'!$A91:$S531,17,FALSE))</f>
        <v/>
      </c>
      <c r="R71" s="91" t="str">
        <f>IF(VLOOKUP($A71,'Factur-X FR CII D16B - Flux 2'!$A91:$S531,18,FALSE)=0,"",VLOOKUP($A71,'Factur-X FR CII D16B - Flux 2'!$A91:$S531,18,FALSE))</f>
        <v> EXTENDED FR B2B</v>
      </c>
      <c r="S71" s="95" t="str">
        <f>IF(VLOOKUP($A71,'Factur-X FR CII D16B - Flux 2'!$A91:$S531,19,FALSE)=0,"",VLOOKUP($A71,'Factur-X FR CII D16B - Flux 2'!$A91:$S531,19,FALSE))</f>
        <v/>
      </c>
    </row>
    <row r="72" spans="1:19" ht="46.5" customHeight="1">
      <c r="A72" s="97" t="s">
        <v>1520</v>
      </c>
      <c r="B72" s="91" t="str">
        <f>IF(VLOOKUP($A72,'Factur-X FR CII D16B - Flux 2'!$A92:$S532,2,FALSE)=0,"",VLOOKUP($A72,'Factur-X FR CII D16B - Flux 2'!$A92:$S532,2,FALSE))</f>
        <v> 0..1</v>
      </c>
      <c r="C72" s="43"/>
      <c r="D72" s="49" t="str">
        <f>IF(VLOOKUP($A72,'Factur-X FR CII D16B - Flux 2'!$A87:$S517,4,FALSE)=0,"",VLOOKUP($A72,'Factur-X FR CII D16B - Flux 2'!$A87:$S517,4,FALSE))</f>
        <v/>
      </c>
      <c r="E72" s="103" t="str">
        <f>IF(VLOOKUP($A72,'Factur-X FR CII D16B - Flux 2'!$A84:$S514,5,FALSE)=0,"",VLOOKUP($A72,'Factur-X FR CII D16B - Flux 2'!$A84:$S514,5,FALSE))</f>
        <v> Previous invoice date</v>
      </c>
      <c r="F72" s="207"/>
      <c r="G72" s="291" t="str">
        <f>IF(VLOOKUP($A72,'Factur-X FR CII D16B - Flux 2'!$A93:$S529,7,FALSE)=0,"",VLOOKUP($A72,'Factur-X FR CII D16B - Flux 2'!$A93:$S529,7,FALSE))</f>
        <v> /rsm:CrossIndustryInvoice/rsm:SupplyChainTradeTransaction/ram:IncludedSupplyChainTradeLineItem/ram:SpecifiedLineTradeSettlement/ram:InvoiceReferencedDocument/ram:FormattedIssueDateTime/qdt:DateTimeString</v>
      </c>
      <c r="H72" s="291"/>
      <c r="I72" s="93" t="str">
        <f>IF(VLOOKUP($A72,'Factur-X FR CII D16B - Flux 2'!$A92:$S532,9,FALSE)=0,"",VLOOKUP($A72,'Factur-X FR CII D16B - Flux 2'!$A92:$S532,9,FALSE))</f>
        <v> DATE</v>
      </c>
      <c r="J72" s="93" t="str">
        <f>IF(VLOOKUP($A72,'Factur-X FR CII D16B - Flux 2'!$A92:$S532,10,FALSE)=0,"",VLOOKUP($A72,'Factur-X FR CII D16B - Flux 2'!$A92:$S532,10,FALSE))</f>
        <v> ISO</v>
      </c>
      <c r="K72" s="93" t="str">
        <f>IF(VLOOKUP($A72,'Factur-X FR CII D16B - Flux 2'!$A92:$S532,11,FALSE)=0,"",VLOOKUP($A72,'Factur-X FR CII D16B - Flux 2'!$A92:$S532,11,FALSE))</f>
        <v> YYYY-MM-DD (UBL format) YYYYMMDD (CII format)</v>
      </c>
      <c r="L72" s="94" t="str">
        <f>IF(VLOOKUP($A72,'Factur-X FR CII D16B - Flux 2'!$A92:$S532,12,FALSE)=0,"",VLOOKUP($A72,'Factur-X FR CII D16B - Flux 2'!$A92:$S532,12,FALSE))</f>
        <v/>
      </c>
      <c r="M72" s="95" t="str">
        <f>IF(VLOOKUP($A72,'Factur-X FR CII D16B - Flux 2'!$A92:$S532,13,FALSE)=0,"",VLOOKUP($A72,'Factur-X FR CII D16B - Flux 2'!$A92:$S532,13,FALSE))</f>
        <v> Date on which the previous Invoice was issued.</v>
      </c>
      <c r="N72" s="95" t="str">
        <f>IF(VLOOKUP($A72,'Factur-X FR CII D16B - Flux 2'!$A92:$S532,14,FALSE)=0,"",VLOOKUP($A72,'Factur-X FR CII D16B - Flux 2'!$A92:$S532,14,FALSE))</f>
        <v> The Prior Invoice Issue Date must be provided if the Prior Invoice ID is not unique.</v>
      </c>
      <c r="O72" s="91" t="str">
        <f>IF(VLOOKUP($A72,'Factur-X FR CII D16B - Flux 2'!$A92:$S532,15,FALSE)=0,"",VLOOKUP($A72,'Factur-X FR CII D16B - Flux 2'!$A92:$S532,15,FALSE))</f>
        <v> G1.09 G6.12</v>
      </c>
      <c r="P72" s="91" t="str">
        <f>IF(VLOOKUP($A72,'Factur-X FR CII D16B - Flux 2'!$A92:$S532,16,FALSE)=0,"",VLOOKUP($A72,'Factur-X FR CII D16B - Flux 2'!$A92:$S532,16,FALSE))</f>
        <v/>
      </c>
      <c r="Q72" s="91" t="str">
        <f>IF(VLOOKUP($A72,'Factur-X FR CII D16B - Flux 2'!$A92:$S532,17,FALSE)=0,"",VLOOKUP($A72,'Factur-X FR CII D16B - Flux 2'!$A92:$S532,17,FALSE))</f>
        <v/>
      </c>
      <c r="R72" s="91" t="str">
        <f>IF(VLOOKUP($A72,'Factur-X FR CII D16B - Flux 2'!$A92:$S532,18,FALSE)=0,"",VLOOKUP($A72,'Factur-X FR CII D16B - Flux 2'!$A92:$S532,18,FALSE))</f>
        <v> EXTENDED FR B2B</v>
      </c>
      <c r="S72" s="95" t="str">
        <f>IF(VLOOKUP($A72,'Factur-X FR CII D16B - Flux 2'!$A92:$S532,19,FALSE)=0,"",VLOOKUP($A72,'Factur-X FR CII D16B - Flux 2'!$A92:$S532,19,FALSE))</f>
        <v/>
      </c>
    </row>
    <row r="73" spans="1:19" ht="46.5" customHeight="1">
      <c r="A73" s="223" t="s">
        <v>1569</v>
      </c>
      <c r="B73" s="90" t="s">
        <v>135</v>
      </c>
      <c r="C73" s="43"/>
      <c r="D73" s="137" t="s">
        <v>1570</v>
      </c>
      <c r="E73" s="133"/>
      <c r="F73" s="134"/>
      <c r="G73" s="291" t="s">
        <v>2122</v>
      </c>
      <c r="H73" s="292"/>
      <c r="I73" s="93" t="str">
        <f>IF(VLOOKUP($A73,'Factur-X FR CII D16B - Flux 2'!$A93:$S533,9,FALSE)=0,"",VLOOKUP($A73,'Factur-X FR CII D16B - Flux 2'!$A93:$S533,9,FALSE))</f>
        <v/>
      </c>
      <c r="J73" s="93" t="str">
        <f>IF(VLOOKUP($A73,'Factur-X FR CII D16B - Flux 2'!$A93:$S533,10,FALSE)=0,"",VLOOKUP($A73,'Factur-X FR CII D16B - Flux 2'!$A93:$S533,10,FALSE))</f>
        <v/>
      </c>
      <c r="K73" s="93" t="str">
        <f>IF(VLOOKUP($A73,'Factur-X FR CII D16B - Flux 2'!$A93:$S533,11,FALSE)=0,"",VLOOKUP($A73,'Factur-X FR CII D16B - Flux 2'!$A93:$S533,11,FALSE))</f>
        <v/>
      </c>
      <c r="L73" s="94" t="str">
        <f>IF(VLOOKUP($A73,'Factur-X FR CII D16B - Flux 2'!$A93:$S533,12,FALSE)=0,"",VLOOKUP($A73,'Factur-X FR CII D16B - Flux 2'!$A93:$S533,12,FALSE))</f>
        <v/>
      </c>
      <c r="M73" s="95" t="str">
        <f>IF(VLOOKUP($A73,'Factur-X FR CII D16B - Flux 2'!$A93:$S533,13,FALSE)=0,"",VLOOKUP($A73,'Factur-X FR CII D16B - Flux 2'!$A93:$S533,13,FALSE))</f>
        <v/>
      </c>
      <c r="N73" s="95" t="str">
        <f>IF(VLOOKUP($A73,'Factur-X FR CII D16B - Flux 2'!$A93:$S533,14,FALSE)=0,"",VLOOKUP($A73,'Factur-X FR CII D16B - Flux 2'!$A93:$S533,14,FALSE))</f>
        <v/>
      </c>
      <c r="O73" s="91" t="str">
        <f>IF(VLOOKUP($A73,'Factur-X FR CII D16B - Flux 2'!$A93:$S533,15,FALSE)=0,"",VLOOKUP($A73,'Factur-X FR CII D16B - Flux 2'!$A93:$S533,15,FALSE))</f>
        <v>G6.12 G6.16</v>
      </c>
      <c r="P73" s="91" t="str">
        <f>IF(VLOOKUP($A73,'Factur-X FR CII D16B - Flux 2'!$A93:$S533,16,FALSE)=0,"",VLOOKUP($A73,'Factur-X FR CII D16B - Flux 2'!$A93:$S533,16,FALSE))</f>
        <v/>
      </c>
      <c r="Q73" s="91" t="str">
        <f>IF(VLOOKUP($A73,'Factur-X FR CII D16B - Flux 2'!$A93:$S533,17,FALSE)=0,"",VLOOKUP($A73,'Factur-X FR CII D16B - Flux 2'!$A93:$S533,17,FALSE))</f>
        <v/>
      </c>
      <c r="R73" s="91" t="str">
        <f>IF(VLOOKUP($A73,'Factur-X FR CII D16B - Flux 2'!$A93:$S533,18,FALSE)=0,"",VLOOKUP($A73,'Factur-X FR CII D16B - Flux 2'!$A93:$S533,18,FALSE))</f>
        <v> EXTENDED FR B2B</v>
      </c>
      <c r="S73" s="95" t="str">
        <f>IF(VLOOKUP($A73,'Factur-X FR CII D16B - Flux 2'!$A93:$S533,19,FALSE)=0,"",VLOOKUP($A73,'Factur-X FR CII D16B - Flux 2'!$A93:$S533,19,FALSE))</f>
        <v/>
      </c>
    </row>
    <row r="74" spans="1:19" ht="46.5" customHeight="1">
      <c r="A74" s="223" t="s">
        <v>1573</v>
      </c>
      <c r="B74" s="90" t="s">
        <v>135</v>
      </c>
      <c r="C74" s="43"/>
      <c r="D74" s="52"/>
      <c r="E74" s="139" t="s">
        <v>1574</v>
      </c>
      <c r="F74" s="139"/>
      <c r="G74" s="291" t="s">
        <v>2123</v>
      </c>
      <c r="H74" s="292"/>
      <c r="I74" s="93" t="str">
        <f>IF(VLOOKUP($A74,'Factur-X FR CII D16B - Flux 2'!$A94:$S534,9,FALSE)=0,"",VLOOKUP($A74,'Factur-X FR CII D16B - Flux 2'!$A94:$S534,9,FALSE))</f>
        <v/>
      </c>
      <c r="J74" s="93" t="str">
        <f>IF(VLOOKUP($A74,'Factur-X FR CII D16B - Flux 2'!$A94:$S534,10,FALSE)=0,"",VLOOKUP($A74,'Factur-X FR CII D16B - Flux 2'!$A94:$S534,10,FALSE))</f>
        <v/>
      </c>
      <c r="K74" s="93" t="str">
        <f>IF(VLOOKUP($A74,'Factur-X FR CII D16B - Flux 2'!$A94:$S534,11,FALSE)=0,"",VLOOKUP($A74,'Factur-X FR CII D16B - Flux 2'!$A94:$S534,11,FALSE))</f>
        <v/>
      </c>
      <c r="L74" s="94" t="str">
        <f>IF(VLOOKUP($A74,'Factur-X FR CII D16B - Flux 2'!$A94:$S534,12,FALSE)=0,"",VLOOKUP($A74,'Factur-X FR CII D16B - Flux 2'!$A94:$S534,12,FALSE))</f>
        <v/>
      </c>
      <c r="M74" s="95" t="str">
        <f>IF(VLOOKUP($A74,'Factur-X FR CII D16B - Flux 2'!$A94:$S534,13,FALSE)=0,"",VLOOKUP($A74,'Factur-X FR CII D16B - Flux 2'!$A94:$S534,13,FALSE))</f>
        <v/>
      </c>
      <c r="N74" s="95" t="str">
        <f>IF(VLOOKUP($A74,'Factur-X FR CII D16B - Flux 2'!$A94:$S534,14,FALSE)=0,"",VLOOKUP($A74,'Factur-X FR CII D16B - Flux 2'!$A94:$S534,14,FALSE))</f>
        <v/>
      </c>
      <c r="O74" s="91" t="str">
        <f>IF(VLOOKUP($A74,'Factur-X FR CII D16B - Flux 2'!$A94:$S534,15,FALSE)=0,"",VLOOKUP($A74,'Factur-X FR CII D16B - Flux 2'!$A94:$S534,15,FALSE))</f>
        <v/>
      </c>
      <c r="P74" s="91" t="str">
        <f>IF(VLOOKUP($A74,'Factur-X FR CII D16B - Flux 2'!$A94:$S534,16,FALSE)=0,"",VLOOKUP($A74,'Factur-X FR CII D16B - Flux 2'!$A94:$S534,16,FALSE))</f>
        <v/>
      </c>
      <c r="Q74" s="91" t="str">
        <f>IF(VLOOKUP($A74,'Factur-X FR CII D16B - Flux 2'!$A94:$S534,17,FALSE)=0,"",VLOOKUP($A74,'Factur-X FR CII D16B - Flux 2'!$A94:$S534,17,FALSE))</f>
        <v/>
      </c>
      <c r="R74" s="91" t="str">
        <f>IF(VLOOKUP($A74,'Factur-X FR CII D16B - Flux 2'!$A94:$S534,18,FALSE)=0,"",VLOOKUP($A74,'Factur-X FR CII D16B - Flux 2'!$A94:$S534,18,FALSE))</f>
        <v> EXTENDED FR B2B</v>
      </c>
      <c r="S74" s="95" t="str">
        <f>IF(VLOOKUP($A74,'Factur-X FR CII D16B - Flux 2'!$A94:$S534,19,FALSE)=0,"",VLOOKUP($A74,'Factur-X FR CII D16B - Flux 2'!$A94:$S534,19,FALSE))</f>
        <v/>
      </c>
    </row>
    <row r="75" spans="1:19" ht="46.5" customHeight="1">
      <c r="A75" s="223" t="s">
        <v>1575</v>
      </c>
      <c r="B75" s="90" t="s">
        <v>135</v>
      </c>
      <c r="C75" s="43"/>
      <c r="D75" s="52"/>
      <c r="E75" s="54"/>
      <c r="F75" s="107" t="s">
        <v>1576</v>
      </c>
      <c r="G75" s="291" t="s">
        <v>2124</v>
      </c>
      <c r="H75" s="292"/>
      <c r="I75" s="93" t="str">
        <f>IF(VLOOKUP($A75,'Factur-X FR CII D16B - Flux 2'!$A95:$S535,9,FALSE)=0,"",VLOOKUP($A75,'Factur-X FR CII D16B - Flux 2'!$A95:$S535,9,FALSE))</f>
        <v> TEXT</v>
      </c>
      <c r="J75" s="93">
        <f>IF(VLOOKUP($A75,'Factur-X FR CII D16B - Flux 2'!$A95:$S535,10,FALSE)=0,"",VLOOKUP($A75,'Factur-X FR CII D16B - Flux 2'!$A95:$S535,10,FALSE))</f>
        <v>255</v>
      </c>
      <c r="K75" s="93" t="str">
        <f>IF(VLOOKUP($A75,'Factur-X FR CII D16B - Flux 2'!$A95:$S535,11,FALSE)=0,"",VLOOKUP($A75,'Factur-X FR CII D16B - Flux 2'!$A95:$S535,11,FALSE))</f>
        <v/>
      </c>
      <c r="L75" s="94" t="str">
        <f>IF(VLOOKUP($A75,'Factur-X FR CII D16B - Flux 2'!$A95:$S535,12,FALSE)=0,"",VLOOKUP($A75,'Factur-X FR CII D16B - Flux 2'!$A95:$S535,12,FALSE))</f>
        <v/>
      </c>
      <c r="M75" s="95" t="str">
        <f>IF(VLOOKUP($A75,'Factur-X FR CII D16B - Flux 2'!$A95:$S535,13,FALSE)=0,"",VLOOKUP($A75,'Factur-X FR CII D16B - Flux 2'!$A95:$S535,13,FALSE))</f>
        <v> Main line of an address.</v>
      </c>
      <c r="N75" s="95" t="str">
        <f>IF(VLOOKUP($A75,'Factur-X FR CII D16B - Flux 2'!$A95:$S535,14,FALSE)=0,"",VLOOKUP($A75,'Factur-X FR CII D16B - Flux 2'!$A95:$S535,14,FALSE))</f>
        <v> Usually the name and number of the street or post office box.</v>
      </c>
      <c r="O75" s="91" t="str">
        <f>IF(VLOOKUP($A75,'Factur-X FR CII D16B - Flux 2'!$A95:$S535,15,FALSE)=0,"",VLOOKUP($A75,'Factur-X FR CII D16B - Flux 2'!$A95:$S535,15,FALSE))</f>
        <v/>
      </c>
      <c r="P75" s="91" t="str">
        <f>IF(VLOOKUP($A75,'Factur-X FR CII D16B - Flux 2'!$A95:$S535,16,FALSE)=0,"",VLOOKUP($A75,'Factur-X FR CII D16B - Flux 2'!$A95:$S535,16,FALSE))</f>
        <v/>
      </c>
      <c r="Q75" s="91" t="str">
        <f>IF(VLOOKUP($A75,'Factur-X FR CII D16B - Flux 2'!$A95:$S535,17,FALSE)=0,"",VLOOKUP($A75,'Factur-X FR CII D16B - Flux 2'!$A95:$S535,17,FALSE))</f>
        <v/>
      </c>
      <c r="R75" s="91" t="str">
        <f>IF(VLOOKUP($A75,'Factur-X FR CII D16B - Flux 2'!$A95:$S535,18,FALSE)=0,"",VLOOKUP($A75,'Factur-X FR CII D16B - Flux 2'!$A95:$S535,18,FALSE))</f>
        <v> EXTENDED FR B2B</v>
      </c>
      <c r="S75" s="95" t="str">
        <f>IF(VLOOKUP($A75,'Factur-X FR CII D16B - Flux 2'!$A95:$S535,19,FALSE)=0,"",VLOOKUP($A75,'Factur-X FR CII D16B - Flux 2'!$A95:$S535,19,FALSE))</f>
        <v/>
      </c>
    </row>
    <row r="76" spans="1:19" ht="46.5" customHeight="1">
      <c r="A76" s="223" t="s">
        <v>1577</v>
      </c>
      <c r="B76" s="90" t="s">
        <v>135</v>
      </c>
      <c r="C76" s="43"/>
      <c r="D76" s="52"/>
      <c r="E76" s="54"/>
      <c r="F76" s="107" t="s">
        <v>1578</v>
      </c>
      <c r="G76" s="291" t="s">
        <v>2125</v>
      </c>
      <c r="H76" s="292"/>
      <c r="I76" s="93" t="str">
        <f>IF(VLOOKUP($A76,'Factur-X FR CII D16B - Flux 2'!$A96:$S536,9,FALSE)=0,"",VLOOKUP($A76,'Factur-X FR CII D16B - Flux 2'!$A96:$S536,9,FALSE))</f>
        <v> TEXT</v>
      </c>
      <c r="J76" s="93">
        <f>IF(VLOOKUP($A76,'Factur-X FR CII D16B - Flux 2'!$A96:$S536,10,FALSE)=0,"",VLOOKUP($A76,'Factur-X FR CII D16B - Flux 2'!$A96:$S536,10,FALSE))</f>
        <v>255</v>
      </c>
      <c r="K76" s="93" t="str">
        <f>IF(VLOOKUP($A76,'Factur-X FR CII D16B - Flux 2'!$A96:$S536,11,FALSE)=0,"",VLOOKUP($A76,'Factur-X FR CII D16B - Flux 2'!$A96:$S536,11,FALSE))</f>
        <v/>
      </c>
      <c r="L76" s="94" t="str">
        <f>IF(VLOOKUP($A76,'Factur-X FR CII D16B - Flux 2'!$A96:$S536,12,FALSE)=0,"",VLOOKUP($A76,'Factur-X FR CII D16B - Flux 2'!$A96:$S536,12,FALSE))</f>
        <v/>
      </c>
      <c r="M76" s="95" t="str">
        <f>IF(VLOOKUP($A76,'Factur-X FR CII D16B - Flux 2'!$A96:$S536,13,FALSE)=0,"",VLOOKUP($A76,'Factur-X FR CII D16B - Flux 2'!$A96:$S536,13,FALSE))</f>
        <v> Additional line of an address, which can be used to provide details and supplement the main line.</v>
      </c>
      <c r="N76" s="95" t="str">
        <f>IF(VLOOKUP($A76,'Factur-X FR CII D16B - Flux 2'!$A96:$S536,14,FALSE)=0,"",VLOOKUP($A76,'Factur-X FR CII D16B - Flux 2'!$A96:$S536,14,FALSE))</f>
        <v/>
      </c>
      <c r="O76" s="91" t="str">
        <f>IF(VLOOKUP($A76,'Factur-X FR CII D16B - Flux 2'!$A96:$S536,15,FALSE)=0,"",VLOOKUP($A76,'Factur-X FR CII D16B - Flux 2'!$A96:$S536,15,FALSE))</f>
        <v/>
      </c>
      <c r="P76" s="91" t="str">
        <f>IF(VLOOKUP($A76,'Factur-X FR CII D16B - Flux 2'!$A96:$S536,16,FALSE)=0,"",VLOOKUP($A76,'Factur-X FR CII D16B - Flux 2'!$A96:$S536,16,FALSE))</f>
        <v/>
      </c>
      <c r="Q76" s="91" t="str">
        <f>IF(VLOOKUP($A76,'Factur-X FR CII D16B - Flux 2'!$A96:$S536,17,FALSE)=0,"",VLOOKUP($A76,'Factur-X FR CII D16B - Flux 2'!$A96:$S536,17,FALSE))</f>
        <v/>
      </c>
      <c r="R76" s="91" t="str">
        <f>IF(VLOOKUP($A76,'Factur-X FR CII D16B - Flux 2'!$A96:$S536,18,FALSE)=0,"",VLOOKUP($A76,'Factur-X FR CII D16B - Flux 2'!$A96:$S536,18,FALSE))</f>
        <v> EXTENDED FR B2B</v>
      </c>
      <c r="S76" s="95" t="str">
        <f>IF(VLOOKUP($A76,'Factur-X FR CII D16B - Flux 2'!$A96:$S536,19,FALSE)=0,"",VLOOKUP($A76,'Factur-X FR CII D16B - Flux 2'!$A96:$S536,19,FALSE))</f>
        <v/>
      </c>
    </row>
    <row r="77" spans="1:19" ht="46.5" customHeight="1">
      <c r="A77" s="223" t="s">
        <v>1579</v>
      </c>
      <c r="B77" s="90" t="s">
        <v>135</v>
      </c>
      <c r="C77" s="43"/>
      <c r="D77" s="52"/>
      <c r="E77" s="54"/>
      <c r="F77" s="107" t="s">
        <v>1580</v>
      </c>
      <c r="G77" s="291" t="s">
        <v>2126</v>
      </c>
      <c r="H77" s="292"/>
      <c r="I77" s="93" t="str">
        <f>IF(VLOOKUP($A77,'Factur-X FR CII D16B - Flux 2'!$A97:$S537,9,FALSE)=0,"",VLOOKUP($A77,'Factur-X FR CII D16B - Flux 2'!$A97:$S537,9,FALSE))</f>
        <v> TEXT</v>
      </c>
      <c r="J77" s="93">
        <f>IF(VLOOKUP($A77,'Factur-X FR CII D16B - Flux 2'!$A97:$S537,10,FALSE)=0,"",VLOOKUP($A77,'Factur-X FR CII D16B - Flux 2'!$A97:$S537,10,FALSE))</f>
        <v>255</v>
      </c>
      <c r="K77" s="93" t="str">
        <f>IF(VLOOKUP($A77,'Factur-X FR CII D16B - Flux 2'!$A97:$S537,11,FALSE)=0,"",VLOOKUP($A77,'Factur-X FR CII D16B - Flux 2'!$A97:$S537,11,FALSE))</f>
        <v/>
      </c>
      <c r="L77" s="94" t="str">
        <f>IF(VLOOKUP($A77,'Factur-X FR CII D16B - Flux 2'!$A97:$S537,12,FALSE)=0,"",VLOOKUP($A77,'Factur-X FR CII D16B - Flux 2'!$A97:$S537,12,FALSE))</f>
        <v/>
      </c>
      <c r="M77" s="95" t="str">
        <f>IF(VLOOKUP($A77,'Factur-X FR CII D16B - Flux 2'!$A97:$S537,13,FALSE)=0,"",VLOOKUP($A77,'Factur-X FR CII D16B - Flux 2'!$A97:$S537,13,FALSE))</f>
        <v> Additional line of an address, which can be used to provide details and supplement the main line.</v>
      </c>
      <c r="N77" s="95" t="str">
        <f>IF(VLOOKUP($A77,'Factur-X FR CII D16B - Flux 2'!$A97:$S537,14,FALSE)=0,"",VLOOKUP($A77,'Factur-X FR CII D16B - Flux 2'!$A97:$S537,14,FALSE))</f>
        <v/>
      </c>
      <c r="O77" s="91" t="str">
        <f>IF(VLOOKUP($A77,'Factur-X FR CII D16B - Flux 2'!$A97:$S537,15,FALSE)=0,"",VLOOKUP($A77,'Factur-X FR CII D16B - Flux 2'!$A97:$S537,15,FALSE))</f>
        <v/>
      </c>
      <c r="P77" s="91" t="str">
        <f>IF(VLOOKUP($A77,'Factur-X FR CII D16B - Flux 2'!$A97:$S537,16,FALSE)=0,"",VLOOKUP($A77,'Factur-X FR CII D16B - Flux 2'!$A97:$S537,16,FALSE))</f>
        <v/>
      </c>
      <c r="Q77" s="91" t="str">
        <f>IF(VLOOKUP($A77,'Factur-X FR CII D16B - Flux 2'!$A97:$S537,17,FALSE)=0,"",VLOOKUP($A77,'Factur-X FR CII D16B - Flux 2'!$A97:$S537,17,FALSE))</f>
        <v/>
      </c>
      <c r="R77" s="91" t="str">
        <f>IF(VLOOKUP($A77,'Factur-X FR CII D16B - Flux 2'!$A97:$S537,18,FALSE)=0,"",VLOOKUP($A77,'Factur-X FR CII D16B - Flux 2'!$A97:$S537,18,FALSE))</f>
        <v> EXTENDED FR B2B</v>
      </c>
      <c r="S77" s="95" t="str">
        <f>IF(VLOOKUP($A77,'Factur-X FR CII D16B - Flux 2'!$A97:$S537,19,FALSE)=0,"",VLOOKUP($A77,'Factur-X FR CII D16B - Flux 2'!$A97:$S537,19,FALSE))</f>
        <v/>
      </c>
    </row>
    <row r="78" spans="1:19" ht="46.5" customHeight="1">
      <c r="A78" s="223" t="s">
        <v>1581</v>
      </c>
      <c r="B78" s="90" t="s">
        <v>135</v>
      </c>
      <c r="C78" s="43"/>
      <c r="D78" s="52"/>
      <c r="E78" s="54"/>
      <c r="F78" s="107" t="s">
        <v>1582</v>
      </c>
      <c r="G78" s="291" t="s">
        <v>2127</v>
      </c>
      <c r="H78" s="292"/>
      <c r="I78" s="93" t="str">
        <f>IF(VLOOKUP($A78,'Factur-X FR CII D16B - Flux 2'!$A98:$S538,9,FALSE)=0,"",VLOOKUP($A78,'Factur-X FR CII D16B - Flux 2'!$A98:$S538,9,FALSE))</f>
        <v> TEXT</v>
      </c>
      <c r="J78" s="93">
        <f>IF(VLOOKUP($A78,'Factur-X FR CII D16B - Flux 2'!$A98:$S538,10,FALSE)=0,"",VLOOKUP($A78,'Factur-X FR CII D16B - Flux 2'!$A98:$S538,10,FALSE))</f>
        <v>255</v>
      </c>
      <c r="K78" s="93" t="str">
        <f>IF(VLOOKUP($A78,'Factur-X FR CII D16B - Flux 2'!$A98:$S538,11,FALSE)=0,"",VLOOKUP($A78,'Factur-X FR CII D16B - Flux 2'!$A98:$S538,11,FALSE))</f>
        <v/>
      </c>
      <c r="L78" s="94" t="str">
        <f>IF(VLOOKUP($A78,'Factur-X FR CII D16B - Flux 2'!$A98:$S538,12,FALSE)=0,"",VLOOKUP($A78,'Factur-X FR CII D16B - Flux 2'!$A98:$S538,12,FALSE))</f>
        <v/>
      </c>
      <c r="M78" s="95" t="str">
        <f>IF(VLOOKUP($A78,'Factur-X FR CII D16B - Flux 2'!$A98:$S538,13,FALSE)=0,"",VLOOKUP($A78,'Factur-X FR CII D16B - Flux 2'!$A98:$S538,13,FALSE))</f>
        <v> Common name of the commune, town or village in which the Buyer's address is located.</v>
      </c>
      <c r="N78" s="95" t="str">
        <f>IF(VLOOKUP($A78,'Factur-X FR CII D16B - Flux 2'!$A98:$S538,14,FALSE)=0,"",VLOOKUP($A78,'Factur-X FR CII D16B - Flux 2'!$A98:$S538,14,FALSE))</f>
        <v/>
      </c>
      <c r="O78" s="91" t="str">
        <f>IF(VLOOKUP($A78,'Factur-X FR CII D16B - Flux 2'!$A98:$S538,15,FALSE)=0,"",VLOOKUP($A78,'Factur-X FR CII D16B - Flux 2'!$A98:$S538,15,FALSE))</f>
        <v/>
      </c>
      <c r="P78" s="91" t="str">
        <f>IF(VLOOKUP($A78,'Factur-X FR CII D16B - Flux 2'!$A98:$S538,16,FALSE)=0,"",VLOOKUP($A78,'Factur-X FR CII D16B - Flux 2'!$A98:$S538,16,FALSE))</f>
        <v/>
      </c>
      <c r="Q78" s="91" t="str">
        <f>IF(VLOOKUP($A78,'Factur-X FR CII D16B - Flux 2'!$A98:$S538,17,FALSE)=0,"",VLOOKUP($A78,'Factur-X FR CII D16B - Flux 2'!$A98:$S538,17,FALSE))</f>
        <v/>
      </c>
      <c r="R78" s="91" t="str">
        <f>IF(VLOOKUP($A78,'Factur-X FR CII D16B - Flux 2'!$A98:$S538,18,FALSE)=0,"",VLOOKUP($A78,'Factur-X FR CII D16B - Flux 2'!$A98:$S538,18,FALSE))</f>
        <v> EXTENDED FR B2B</v>
      </c>
      <c r="S78" s="95" t="str">
        <f>IF(VLOOKUP($A78,'Factur-X FR CII D16B - Flux 2'!$A98:$S538,19,FALSE)=0,"",VLOOKUP($A78,'Factur-X FR CII D16B - Flux 2'!$A98:$S538,19,FALSE))</f>
        <v/>
      </c>
    </row>
    <row r="79" spans="1:19" ht="46.5" customHeight="1">
      <c r="A79" s="223" t="s">
        <v>1583</v>
      </c>
      <c r="B79" s="90" t="s">
        <v>135</v>
      </c>
      <c r="C79" s="43"/>
      <c r="D79" s="52"/>
      <c r="E79" s="54"/>
      <c r="F79" s="107" t="s">
        <v>1584</v>
      </c>
      <c r="G79" s="291" t="s">
        <v>2129</v>
      </c>
      <c r="H79" s="292"/>
      <c r="I79" s="93" t="str">
        <f>IF(VLOOKUP($A79,'Factur-X FR CII D16B - Flux 2'!$A99:$S539,9,FALSE)=0,"",VLOOKUP($A79,'Factur-X FR CII D16B - Flux 2'!$A99:$S539,9,FALSE))</f>
        <v> TEXT</v>
      </c>
      <c r="J79" s="93">
        <f>IF(VLOOKUP($A79,'Factur-X FR CII D16B - Flux 2'!$A99:$S539,10,FALSE)=0,"",VLOOKUP($A79,'Factur-X FR CII D16B - Flux 2'!$A99:$S539,10,FALSE))</f>
        <v>10</v>
      </c>
      <c r="K79" s="93" t="str">
        <f>IF(VLOOKUP($A79,'Factur-X FR CII D16B - Flux 2'!$A99:$S539,11,FALSE)=0,"",VLOOKUP($A79,'Factur-X FR CII D16B - Flux 2'!$A99:$S539,11,FALSE))</f>
        <v/>
      </c>
      <c r="L79" s="94" t="str">
        <f>IF(VLOOKUP($A79,'Factur-X FR CII D16B - Flux 2'!$A99:$S539,12,FALSE)=0,"",VLOOKUP($A79,'Factur-X FR CII D16B - Flux 2'!$A99:$S539,12,FALSE))</f>
        <v/>
      </c>
      <c r="M79" s="95" t="str">
        <f>IF(VLOOKUP($A79,'Factur-X FR CII D16B - Flux 2'!$A99:$S539,13,FALSE)=0,"",VLOOKUP($A79,'Factur-X FR CII D16B - Flux 2'!$A99:$S539,13,FALSE))</f>
        <v>Identifier for an addressable group of properties, consistent with the applicable postal service.</v>
      </c>
      <c r="N79" s="95" t="str">
        <f>IF(VLOOKUP($A79,'Factur-X FR CII D16B - Flux 2'!$A99:$S539,14,FALSE)=0,"",VLOOKUP($A79,'Factur-X FR CII D16B - Flux 2'!$A99:$S539,14,FALSE))</f>
        <v> Example: postal code or postal delivery number.</v>
      </c>
      <c r="O79" s="91" t="str">
        <f>IF(VLOOKUP($A79,'Factur-X FR CII D16B - Flux 2'!$A99:$S539,15,FALSE)=0,"",VLOOKUP($A79,'Factur-X FR CII D16B - Flux 2'!$A99:$S539,15,FALSE))</f>
        <v/>
      </c>
      <c r="P79" s="91" t="str">
        <f>IF(VLOOKUP($A79,'Factur-X FR CII D16B - Flux 2'!$A99:$S539,16,FALSE)=0,"",VLOOKUP($A79,'Factur-X FR CII D16B - Flux 2'!$A99:$S539,16,FALSE))</f>
        <v/>
      </c>
      <c r="Q79" s="91" t="str">
        <f>IF(VLOOKUP($A79,'Factur-X FR CII D16B - Flux 2'!$A99:$S539,17,FALSE)=0,"",VLOOKUP($A79,'Factur-X FR CII D16B - Flux 2'!$A99:$S539,17,FALSE))</f>
        <v/>
      </c>
      <c r="R79" s="91" t="str">
        <f>IF(VLOOKUP($A79,'Factur-X FR CII D16B - Flux 2'!$A99:$S539,18,FALSE)=0,"",VLOOKUP($A79,'Factur-X FR CII D16B - Flux 2'!$A99:$S539,18,FALSE))</f>
        <v> EXTENDED FR B2B</v>
      </c>
      <c r="S79" s="95" t="str">
        <f>IF(VLOOKUP($A79,'Factur-X FR CII D16B - Flux 2'!$A99:$S539,19,FALSE)=0,"",VLOOKUP($A79,'Factur-X FR CII D16B - Flux 2'!$A99:$S539,19,FALSE))</f>
        <v/>
      </c>
    </row>
    <row r="80" spans="1:19" ht="46.5" customHeight="1">
      <c r="A80" s="223" t="s">
        <v>1585</v>
      </c>
      <c r="B80" s="90" t="s">
        <v>135</v>
      </c>
      <c r="C80" s="43"/>
      <c r="D80" s="52"/>
      <c r="E80" s="54"/>
      <c r="F80" s="107" t="s">
        <v>1586</v>
      </c>
      <c r="G80" s="291" t="s">
        <v>2130</v>
      </c>
      <c r="H80" s="292"/>
      <c r="I80" s="93" t="str">
        <f>IF(VLOOKUP($A80,'Factur-X FR CII D16B - Flux 2'!$A100:$S540,9,FALSE)=0,"",VLOOKUP($A80,'Factur-X FR CII D16B - Flux 2'!$A100:$S540,9,FALSE))</f>
        <v> TEXT</v>
      </c>
      <c r="J80" s="93">
        <f>IF(VLOOKUP($A80,'Factur-X FR CII D16B - Flux 2'!$A100:$S540,10,FALSE)=0,"",VLOOKUP($A80,'Factur-X FR CII D16B - Flux 2'!$A100:$S540,10,FALSE))</f>
        <v>255</v>
      </c>
      <c r="K80" s="93" t="str">
        <f>IF(VLOOKUP($A80,'Factur-X FR CII D16B - Flux 2'!$A100:$S540,11,FALSE)=0,"",VLOOKUP($A80,'Factur-X FR CII D16B - Flux 2'!$A100:$S540,11,FALSE))</f>
        <v/>
      </c>
      <c r="L80" s="94" t="str">
        <f>IF(VLOOKUP($A80,'Factur-X FR CII D16B - Flux 2'!$A100:$S540,12,FALSE)=0,"",VLOOKUP($A80,'Factur-X FR CII D16B - Flux 2'!$A100:$S540,12,FALSE))</f>
        <v/>
      </c>
      <c r="M80" s="95" t="str">
        <f>IF(VLOOKUP($A80,'Factur-X FR CII D16B - Flux 2'!$A100:$S540,13,FALSE)=0,"",VLOOKUP($A80,'Factur-X FR CII D16B - Flux 2'!$A100:$S540,13,FALSE))</f>
        <v> Subdivision of a country.</v>
      </c>
      <c r="N80" s="95" t="str">
        <f>IF(VLOOKUP($A80,'Factur-X FR CII D16B - Flux 2'!$A100:$S540,14,FALSE)=0,"",VLOOKUP($A80,'Factur-X FR CII D16B - Flux 2'!$A100:$S540,14,FALSE))</f>
        <v> Example: region, county, state, province, etc.</v>
      </c>
      <c r="O80" s="91" t="str">
        <f>IF(VLOOKUP($A80,'Factur-X FR CII D16B - Flux 2'!$A100:$S540,15,FALSE)=0,"",VLOOKUP($A80,'Factur-X FR CII D16B - Flux 2'!$A100:$S540,15,FALSE))</f>
        <v/>
      </c>
      <c r="P80" s="91" t="str">
        <f>IF(VLOOKUP($A80,'Factur-X FR CII D16B - Flux 2'!$A100:$S540,16,FALSE)=0,"",VLOOKUP($A80,'Factur-X FR CII D16B - Flux 2'!$A100:$S540,16,FALSE))</f>
        <v/>
      </c>
      <c r="Q80" s="91" t="str">
        <f>IF(VLOOKUP($A80,'Factur-X FR CII D16B - Flux 2'!$A100:$S540,17,FALSE)=0,"",VLOOKUP($A80,'Factur-X FR CII D16B - Flux 2'!$A100:$S540,17,FALSE))</f>
        <v/>
      </c>
      <c r="R80" s="91" t="str">
        <f>IF(VLOOKUP($A80,'Factur-X FR CII D16B - Flux 2'!$A100:$S540,18,FALSE)=0,"",VLOOKUP($A80,'Factur-X FR CII D16B - Flux 2'!$A100:$S540,18,FALSE))</f>
        <v> EXTENDED FR B2B</v>
      </c>
      <c r="S80" s="95" t="str">
        <f>IF(VLOOKUP($A80,'Factur-X FR CII D16B - Flux 2'!$A100:$S540,19,FALSE)=0,"",VLOOKUP($A80,'Factur-X FR CII D16B - Flux 2'!$A100:$S540,19,FALSE))</f>
        <v/>
      </c>
    </row>
    <row r="81" spans="1:19" ht="46.5" customHeight="1">
      <c r="A81" s="223" t="s">
        <v>1587</v>
      </c>
      <c r="B81" s="90" t="s">
        <v>97</v>
      </c>
      <c r="C81" s="43"/>
      <c r="D81" s="30"/>
      <c r="E81" s="55"/>
      <c r="F81" s="107" t="s">
        <v>1588</v>
      </c>
      <c r="G81" s="291" t="s">
        <v>2131</v>
      </c>
      <c r="H81" s="292"/>
      <c r="I81" s="93" t="str">
        <f>IF(VLOOKUP($A81,'Factur-X FR CII D16B - Flux 2'!$A101:$S541,9,FALSE)=0,"",VLOOKUP($A81,'Factur-X FR CII D16B - Flux 2'!$A101:$S541,9,FALSE))</f>
        <v> CODED</v>
      </c>
      <c r="J81" s="93">
        <f>IF(VLOOKUP($A81,'Factur-X FR CII D16B - Flux 2'!$A101:$S541,10,FALSE)=0,"",VLOOKUP($A81,'Factur-X FR CII D16B - Flux 2'!$A101:$S541,10,FALSE))</f>
        <v>2</v>
      </c>
      <c r="K81" s="93" t="str">
        <f>IF(VLOOKUP($A81,'Factur-X FR CII D16B - Flux 2'!$A101:$S541,11,FALSE)=0,"",VLOOKUP($A81,'Factur-X FR CII D16B - Flux 2'!$A101:$S541,11,FALSE))</f>
        <v> ISO 3166</v>
      </c>
      <c r="L81" s="94" t="str">
        <f>IF(VLOOKUP($A81,'Factur-X FR CII D16B - Flux 2'!$A101:$S541,12,FALSE)=0,"",VLOOKUP($A81,'Factur-X FR CII D16B - Flux 2'!$A101:$S541,12,FALSE))</f>
        <v/>
      </c>
      <c r="M81" s="95" t="str">
        <f>IF(VLOOKUP($A81,'Factur-X FR CII D16B - Flux 2'!$A101:$S541,13,FALSE)=0,"",VLOOKUP($A81,'Factur-X FR CII D16B - Flux 2'!$A101:$S541,13,FALSE))</f>
        <v> Country identification code.</v>
      </c>
      <c r="N81" s="95" t="str">
        <f>IF(VLOOKUP($A81,'Factur-X FR CII D16B - Flux 2'!$A101:$S541,14,FALSE)=0,"",VLOOKUP($A81,'Factur-X FR CII D16B - Flux 2'!$A101:$S541,14,FALSE))</f>
        <v> Valid country lists are registered with the Maintenance Agency for ISO 3166-1 “Codes for the representation of country names and their subdivisions”. It is recommended to use alpha-2 representation.</v>
      </c>
      <c r="O81" s="91" t="str">
        <f>IF(VLOOKUP($A81,'Factur-X FR CII D16B - Flux 2'!$A101:$S541,15,FALSE)=0,"",VLOOKUP($A81,'Factur-X FR CII D16B - Flux 2'!$A101:$S541,15,FALSE))</f>
        <v> G2.01 G6.11</v>
      </c>
      <c r="P81" s="91" t="str">
        <f>IF(VLOOKUP($A81,'Factur-X FR CII D16B - Flux 2'!$A101:$S541,16,FALSE)=0,"",VLOOKUP($A81,'Factur-X FR CII D16B - Flux 2'!$A101:$S541,16,FALSE))</f>
        <v/>
      </c>
      <c r="Q81" s="91" t="str">
        <f>IF(VLOOKUP($A81,'Factur-X FR CII D16B - Flux 2'!$A101:$S541,17,FALSE)=0,"",VLOOKUP($A81,'Factur-X FR CII D16B - Flux 2'!$A101:$S541,17,FALSE))</f>
        <v/>
      </c>
      <c r="R81" s="91" t="str">
        <f>IF(VLOOKUP($A81,'Factur-X FR CII D16B - Flux 2'!$A101:$S541,18,FALSE)=0,"",VLOOKUP($A81,'Factur-X FR CII D16B - Flux 2'!$A101:$S541,18,FALSE))</f>
        <v> EXTENDED FR B2B</v>
      </c>
      <c r="S81" s="95" t="str">
        <f>IF(VLOOKUP($A81,'Factur-X FR CII D16B - Flux 2'!$A101:$S541,19,FALSE)=0,"",VLOOKUP($A81,'Factur-X FR CII D16B - Flux 2'!$A101:$S541,19,FALSE))</f>
        <v/>
      </c>
    </row>
    <row r="82" spans="1:19" ht="46.5" customHeight="1">
      <c r="A82" s="97" t="s">
        <v>1590</v>
      </c>
      <c r="B82" s="91" t="str">
        <f>IF(VLOOKUP($A82,'FE - Flux 2 - UBL'!$A101:$T539,2,FALSE)=0,"",VLOOKUP($A82,'FE - Flux 2 - UBL'!$A101:$T539,2,FALSE))</f>
        <v> 0..1</v>
      </c>
      <c r="C82" s="43"/>
      <c r="D82" s="249" t="str">
        <f>IF(VLOOKUP($A82,'FE - Flux 2 - UBL'!$A89:$T523,6,FALSE)=0,"",VLOOKUP($A82,'FE - Flux 2 - UBL'!$A89:$T523,6,FALSE))</f>
        <v> Actual delivery details</v>
      </c>
      <c r="E82" s="48"/>
      <c r="F82" s="247"/>
      <c r="G82" s="291" t="s">
        <v>2132</v>
      </c>
      <c r="H82" s="292"/>
      <c r="I82" s="93" t="str">
        <f>IF(VLOOKUP($A82,'Factur-X FR CII D16B - Flux 2'!$A102:$S542,9,FALSE)=0,"",VLOOKUP($A82,'Factur-X FR CII D16B - Flux 2'!$A102:$S542,9,FALSE))</f>
        <v/>
      </c>
      <c r="J82" s="93" t="str">
        <f>IF(VLOOKUP($A82,'Factur-X FR CII D16B - Flux 2'!$A102:$S542,10,FALSE)=0,"",VLOOKUP($A82,'Factur-X FR CII D16B - Flux 2'!$A102:$S542,10,FALSE))</f>
        <v/>
      </c>
      <c r="K82" s="93" t="str">
        <f>IF(VLOOKUP($A82,'Factur-X FR CII D16B - Flux 2'!$A102:$S542,11,FALSE)=0,"",VLOOKUP($A82,'Factur-X FR CII D16B - Flux 2'!$A102:$S542,11,FALSE))</f>
        <v/>
      </c>
      <c r="L82" s="94" t="str">
        <f>IF(VLOOKUP($A82,'Factur-X FR CII D16B - Flux 2'!$A102:$S542,12,FALSE)=0,"",VLOOKUP($A82,'Factur-X FR CII D16B - Flux 2'!$A102:$S542,12,FALSE))</f>
        <v/>
      </c>
      <c r="M82" s="95" t="str">
        <f>IF(VLOOKUP($A82,'Factur-X FR CII D16B - Flux 2'!$A102:$S542,13,FALSE)=0,"",VLOOKUP($A82,'Factur-X FR CII D16B - Flux 2'!$A102:$S542,13,FALSE))</f>
        <v/>
      </c>
      <c r="N82" s="95" t="str">
        <f>IF(VLOOKUP($A82,'Factur-X FR CII D16B - Flux 2'!$A102:$S542,14,FALSE)=0,"",VLOOKUP($A82,'Factur-X FR CII D16B - Flux 2'!$A102:$S542,14,FALSE))</f>
        <v/>
      </c>
      <c r="O82" s="91" t="str">
        <f>IF(VLOOKUP($A82,'Factur-X FR CII D16B - Flux 2'!$A102:$S542,15,FALSE)=0,"",VLOOKUP($A82,'Factur-X FR CII D16B - Flux 2'!$A102:$S542,15,FALSE))</f>
        <v> G1.39 G6.11</v>
      </c>
      <c r="P82" s="91" t="str">
        <f>IF(VLOOKUP($A82,'Factur-X FR CII D16B - Flux 2'!$A102:$S542,16,FALSE)=0,"",VLOOKUP($A82,'Factur-X FR CII D16B - Flux 2'!$A102:$S542,16,FALSE))</f>
        <v/>
      </c>
      <c r="Q82" s="91" t="str">
        <f>IF(VLOOKUP($A82,'Factur-X FR CII D16B - Flux 2'!$A102:$S542,17,FALSE)=0,"",VLOOKUP($A82,'Factur-X FR CII D16B - Flux 2'!$A102:$S542,17,FALSE))</f>
        <v/>
      </c>
      <c r="R82" s="91" t="str">
        <f>IF(VLOOKUP($A82,'Factur-X FR CII D16B - Flux 2'!$A102:$S542,18,FALSE)=0,"",VLOOKUP($A82,'Factur-X FR CII D16B - Flux 2'!$A102:$S542,18,FALSE))</f>
        <v> EXTENDED FR B2B</v>
      </c>
      <c r="S82" s="95" t="str">
        <f>IF(VLOOKUP($A82,'Factur-X FR CII D16B - Flux 2'!$A102:$S542,19,FALSE)=0,"",VLOOKUP($A82,'Factur-X FR CII D16B - Flux 2'!$A102:$S542,19,FALSE))</f>
        <v/>
      </c>
    </row>
    <row r="83" spans="1:19" ht="46.5" customHeight="1">
      <c r="A83" s="97" t="s">
        <v>1594</v>
      </c>
      <c r="B83" s="91" t="str">
        <f>IF(VLOOKUP($A83,'FE - Flux 2 - UBL'!$A102:$T540,2,FALSE)=0,"",VLOOKUP($A83,'FE - Flux 2 - UBL'!$A102:$T540,2,FALSE))</f>
        <v> 0..1</v>
      </c>
      <c r="C83" s="43"/>
      <c r="D83" s="34" t="str">
        <f>IF(VLOOKUP($A83,'FE - Flux 2 - UBL'!$A90:$T524,6,FALSE)=0,"",VLOOKUP($A83,'FE - Flux 2 - UBL'!$A90:$T524,6,FALSE))</f>
        <v/>
      </c>
      <c r="E83" s="135" t="s">
        <v>1595</v>
      </c>
      <c r="F83" s="135"/>
      <c r="G83" s="291" t="s">
        <v>2133</v>
      </c>
      <c r="H83" s="292"/>
      <c r="I83" s="93" t="str">
        <f>IF(VLOOKUP($A83,'Factur-X FR CII D16B - Flux 2'!$A103:$S543,9,FALSE)=0,"",VLOOKUP($A83,'Factur-X FR CII D16B - Flux 2'!$A103:$S543,9,FALSE))</f>
        <v> DATE</v>
      </c>
      <c r="J83" s="93" t="str">
        <f>IF(VLOOKUP($A83,'Factur-X FR CII D16B - Flux 2'!$A103:$S543,10,FALSE)=0,"",VLOOKUP($A83,'Factur-X FR CII D16B - Flux 2'!$A103:$S543,10,FALSE))</f>
        <v> ISO</v>
      </c>
      <c r="K83" s="91" t="str">
        <f>IF(VLOOKUP($A83,'Factur-X FR CII D16B - Flux 2'!$A103:$S543,11,FALSE)=0,"",VLOOKUP($A83,'Factur-X FR CII D16B - Flux 2'!$A103:$S543,11,FALSE))</f>
        <v> YYYY-MM-DD (UBL format) YYYYMMDD (CII format)</v>
      </c>
      <c r="L83" s="94" t="str">
        <f>IF(VLOOKUP($A83,'Factur-X FR CII D16B - Flux 2'!$A103:$S543,12,FALSE)=0,"",VLOOKUP($A83,'Factur-X FR CII D16B - Flux 2'!$A103:$S543,12,FALSE))</f>
        <v/>
      </c>
      <c r="M83" s="95" t="str">
        <f>IF(VLOOKUP($A83,'Factur-X FR CII D16B - Flux 2'!$A103:$S543,13,FALSE)=0,"",VLOOKUP($A83,'Factur-X FR CII D16B - Flux 2'!$A103:$S543,13,FALSE))</f>
        <v/>
      </c>
      <c r="N83" s="95" t="str">
        <f>IF(VLOOKUP($A83,'Factur-X FR CII D16B - Flux 2'!$A103:$S543,14,FALSE)=0,"",VLOOKUP($A83,'Factur-X FR CII D16B - Flux 2'!$A103:$S543,14,FALSE))</f>
        <v/>
      </c>
      <c r="O83" s="91" t="str">
        <f>IF(VLOOKUP($A83,'Factur-X FR CII D16B - Flux 2'!$A103:$S543,15,FALSE)=0,"",VLOOKUP($A83,'Factur-X FR CII D16B - Flux 2'!$A103:$S543,15,FALSE))</f>
        <v/>
      </c>
      <c r="P83" s="91" t="str">
        <f>IF(VLOOKUP($A83,'Factur-X FR CII D16B - Flux 2'!$A103:$S543,16,FALSE)=0,"",VLOOKUP($A83,'Factur-X FR CII D16B - Flux 2'!$A103:$S543,16,FALSE))</f>
        <v/>
      </c>
      <c r="Q83" s="91" t="str">
        <f>IF(VLOOKUP($A83,'Factur-X FR CII D16B - Flux 2'!$A103:$S543,17,FALSE)=0,"",VLOOKUP($A83,'Factur-X FR CII D16B - Flux 2'!$A103:$S543,17,FALSE))</f>
        <v/>
      </c>
      <c r="R83" s="91" t="str">
        <f>IF(VLOOKUP($A83,'Factur-X FR CII D16B - Flux 2'!$A103:$S543,18,FALSE)=0,"",VLOOKUP($A83,'Factur-X FR CII D16B - Flux 2'!$A103:$S543,18,FALSE))</f>
        <v>EXTENDED FR B2B</v>
      </c>
      <c r="S83" s="95" t="str">
        <f>IF(VLOOKUP($A83,'Factur-X FR CII D16B - Flux 2'!$A103:$S543,19,FALSE)=0,"",VLOOKUP($A83,'Factur-X FR CII D16B - Flux 2'!$A103:$S543,19,FALSE))</f>
        <v/>
      </c>
    </row>
    <row r="84" spans="1:19" ht="46.5" customHeight="1">
      <c r="A84" s="223" t="s">
        <v>1597</v>
      </c>
      <c r="B84" s="91" t="s">
        <v>135</v>
      </c>
      <c r="C84" s="43"/>
      <c r="D84" s="248"/>
      <c r="E84" s="103" t="str">
        <f>IF(VLOOKUP($A84,'FE - Flux 2 - UBL'!$A90:$T524,7,FALSE)=0,"",VLOOKUP($A84,'FE - Flux 2 - UBL'!$A90:$T524,7,FALSE))</f>
        <v> Delivery date at value line</v>
      </c>
      <c r="F84" s="135"/>
      <c r="G84" s="318" t="s">
        <v>2133</v>
      </c>
      <c r="H84" s="319"/>
      <c r="I84" s="93" t="str">
        <f>IF(VLOOKUP($A84,'Factur-X FR CII D16B - Flux 2'!$A104:$S544,9,FALSE)=0,"",VLOOKUP($A84,'Factur-X FR CII D16B - Flux 2'!$A104:$S544,9,FALSE))</f>
        <v> DATE</v>
      </c>
      <c r="J84" s="93" t="str">
        <f>IF(VLOOKUP($A84,'Factur-X FR CII D16B - Flux 2'!$A104:$S544,10,FALSE)=0,"",VLOOKUP($A84,'Factur-X FR CII D16B - Flux 2'!$A104:$S544,10,FALSE))</f>
        <v> ISO</v>
      </c>
      <c r="K84" s="91" t="str">
        <f>IF(VLOOKUP($A84,'Factur-X FR CII D16B - Flux 2'!$A104:$S544,11,FALSE)=0,"",VLOOKUP($A84,'Factur-X FR CII D16B - Flux 2'!$A104:$S544,11,FALSE))</f>
        <v> YYYY-MM-DD (UBL format) YYYYMMDD (CII format)</v>
      </c>
      <c r="L84" s="94" t="str">
        <f>IF(VLOOKUP($A84,'Factur-X FR CII D16B - Flux 2'!$A104:$S544,12,FALSE)=0,"",VLOOKUP($A84,'Factur-X FR CII D16B - Flux 2'!$A104:$S544,12,FALSE))</f>
        <v/>
      </c>
      <c r="M84" s="95" t="str">
        <f>IF(VLOOKUP($A84,'Factur-X FR CII D16B - Flux 2'!$A104:$S544,13,FALSE)=0,"",VLOOKUP($A84,'Factur-X FR CII D16B - Flux 2'!$A104:$S544,13,FALSE))</f>
        <v/>
      </c>
      <c r="N84" s="95" t="str">
        <f>IF(VLOOKUP($A84,'Factur-X FR CII D16B - Flux 2'!$A104:$S544,14,FALSE)=0,"",VLOOKUP($A84,'Factur-X FR CII D16B - Flux 2'!$A104:$S544,14,FALSE))</f>
        <v/>
      </c>
      <c r="O84" s="91" t="str">
        <f>IF(VLOOKUP($A84,'Factur-X FR CII D16B - Flux 2'!$A104:$S544,15,FALSE)=0,"",VLOOKUP($A84,'Factur-X FR CII D16B - Flux 2'!$A104:$S544,15,FALSE))</f>
        <v> G1.09 G1.36</v>
      </c>
      <c r="P84" s="91" t="str">
        <f>IF(VLOOKUP($A84,'Factur-X FR CII D16B - Flux 2'!$A104:$S544,16,FALSE)=0,"",VLOOKUP($A84,'Factur-X FR CII D16B - Flux 2'!$A104:$S544,16,FALSE))</f>
        <v/>
      </c>
      <c r="Q84" s="91" t="str">
        <f>IF(VLOOKUP($A84,'Factur-X FR CII D16B - Flux 2'!$A104:$S544,17,FALSE)=0,"",VLOOKUP($A84,'Factur-X FR CII D16B - Flux 2'!$A104:$S544,17,FALSE))</f>
        <v/>
      </c>
      <c r="R84" s="91" t="str">
        <f>IF(VLOOKUP($A84,'Factur-X FR CII D16B - Flux 2'!$A104:$S544,18,FALSE)=0,"",VLOOKUP($A84,'Factur-X FR CII D16B - Flux 2'!$A104:$S544,18,FALSE))</f>
        <v> EXTENDED FR B2B</v>
      </c>
      <c r="S84" s="95" t="str">
        <f>IF(VLOOKUP($A84,'Factur-X FR CII D16B - Flux 2'!$A104:$S544,19,FALSE)=0,"",VLOOKUP($A84,'Factur-X FR CII D16B - Flux 2'!$A104:$S544,19,FALSE))</f>
        <v/>
      </c>
    </row>
    <row r="85" spans="1:19" ht="28">
      <c r="A85" s="97" t="s">
        <v>1605</v>
      </c>
      <c r="B85" s="91" t="str">
        <f>IF(VLOOKUP($A85,'Factur-X FR CII D16B - Flux 2'!$A93:$S533,2,FALSE)=0,"",VLOOKUP($A85,'Factur-X FR CII D16B - Flux 2'!$A93:$S533,2,FALSE))</f>
        <v> 0..1</v>
      </c>
      <c r="C85" s="43"/>
      <c r="D85" s="137" t="str">
        <f>IF(VLOOKUP($A85,'Factur-X FR CII D16B - Flux 2'!$A85:$S515,4,FALSE)=0,"",VLOOKUP($A85,'Factur-X FR CII D16B - Flux 2'!$A85:$S515,4,FALSE))</f>
        <v> BILLING PERIOD FOR A LINE</v>
      </c>
      <c r="E85" s="133"/>
      <c r="F85" s="133"/>
      <c r="G85" s="291" t="str">
        <f>IF(VLOOKUP($A85,'Factur-X FR CII D16B - Flux 2'!$A91:$S527,7,FALSE)=0,"",VLOOKUP($A85,'Factur-X FR CII D16B - Flux 2'!$A91:$S527,7,FALSE))</f>
        <v> /rsm:CrossIndustryInvoice/rsm:SupplyChainTradeTransaction/ram:IncludedSupplyChainTradeLineItem/ram:SpecifiedLineTradeSettlement/ram:BillingSpecifiedPeriod</v>
      </c>
      <c r="H85" s="291"/>
      <c r="I85" s="93" t="str">
        <f>IF(VLOOKUP($A85,'Factur-X FR CII D16B - Flux 2'!$A105:$S545,9,FALSE)=0,"",VLOOKUP($A85,'Factur-X FR CII D16B - Flux 2'!$A105:$S545,9,FALSE))</f>
        <v/>
      </c>
      <c r="J85" s="93" t="str">
        <f>IF(VLOOKUP($A85,'Factur-X FR CII D16B - Flux 2'!$A105:$S545,10,FALSE)=0,"",VLOOKUP($A85,'Factur-X FR CII D16B - Flux 2'!$A105:$S545,10,FALSE))</f>
        <v/>
      </c>
      <c r="K85" s="93" t="str">
        <f>IF(VLOOKUP($A85,'Factur-X FR CII D16B - Flux 2'!$A105:$S545,11,FALSE)=0,"",VLOOKUP($A85,'Factur-X FR CII D16B - Flux 2'!$A105:$S545,11,FALSE))</f>
        <v/>
      </c>
      <c r="L85" s="94" t="str">
        <f>IF(VLOOKUP($A85,'Factur-X FR CII D16B - Flux 2'!$A105:$S545,12,FALSE)=0,"",VLOOKUP($A85,'Factur-X FR CII D16B - Flux 2'!$A105:$S545,12,FALSE))</f>
        <v/>
      </c>
      <c r="M85" s="95" t="str">
        <f>IF(VLOOKUP($A85,'Factur-X FR CII D16B - Flux 2'!$A93:$S533,13,FALSE)=0,"",VLOOKUP($A85,'Factur-X FR CII D16B - Flux 2'!$A93:$S533,13,FALSE))</f>
        <v> Group of business terms providing information about the billing period regarding the Invoice line.</v>
      </c>
      <c r="N85" s="95" t="str">
        <f>IF(VLOOKUP($A85,'Factur-X FR CII D16B - Flux 2'!$A93:$S533,14,FALSE)=0,"",VLOOKUP($A85,'Factur-X FR CII D16B - Flux 2'!$A93:$S533,14,FALSE))</f>
        <v> Is also called invoice delivery period.</v>
      </c>
      <c r="O85" s="91" t="str">
        <f>IF(VLOOKUP($A85,'Factur-X FR CII D16B - Flux 2'!$A93:$S533,15,FALSE)=0,"",VLOOKUP($A85,'Factur-X FR CII D16B - Flux 2'!$A93:$S533,15,FALSE))</f>
        <v> G1.39 G6.11</v>
      </c>
      <c r="P85" s="91" t="str">
        <f>IF(VLOOKUP($A85,'Factur-X FR CII D16B - Flux 2'!$A93:$S533,16,FALSE)=0,"",VLOOKUP($A85,'Factur-X FR CII D16B - Flux 2'!$A93:$S533,16,FALSE))</f>
        <v/>
      </c>
      <c r="Q85" s="91" t="str">
        <f>IF(VLOOKUP($A85,'Factur-X FR CII D16B - Flux 2'!$A93:$S533,17,FALSE)=0,"",VLOOKUP($A85,'Factur-X FR CII D16B - Flux 2'!$A93:$S533,17,FALSE))</f>
        <v/>
      </c>
      <c r="R85" s="91" t="str">
        <f>IF(VLOOKUP($A85,'Factur-X FR CII D16B - Flux 2'!$A93:$S533,18,FALSE)=0,"",VLOOKUP($A85,'Factur-X FR CII D16B - Flux 2'!$A93:$S533,18,FALSE))</f>
        <v> EN 16931</v>
      </c>
      <c r="S85" s="95" t="str">
        <f>IF(VLOOKUP($A85,'Factur-X FR CII D16B - Flux 2'!$A93:$S533,19,FALSE)=0,"",VLOOKUP($A85,'Factur-X FR CII D16B - Flux 2'!$A93:$S533,19,FALSE))</f>
        <v/>
      </c>
    </row>
    <row r="86" spans="1:19" ht="42">
      <c r="A86" s="223" t="s">
        <v>1609</v>
      </c>
      <c r="B86" s="91" t="str">
        <f>IF(VLOOKUP($A86,'Factur-X FR CII D16B - Flux 2'!$A94:$S534,2,FALSE)=0,"",VLOOKUP($A86,'Factur-X FR CII D16B - Flux 2'!$A94:$S534,2,FALSE))</f>
        <v> 0..1</v>
      </c>
      <c r="C86" s="43"/>
      <c r="D86" s="34"/>
      <c r="E86" s="135" t="str">
        <f>IF(VLOOKUP($A86,'Factur-X FR CII D16B - Flux 2'!$A86:$S516,5,FALSE)=0,"",VLOOKUP($A86,'Factur-X FR CII D16B - Flux 2'!$A86:$S516,5,FALSE))</f>
        <v> Billing period start date for a line</v>
      </c>
      <c r="F86" s="207"/>
      <c r="G86" s="291" t="str">
        <f>IF(VLOOKUP($A86,'Factur-X FR CII D16B - Flux 2'!$A92:$S528,7,FALSE)=0,"",VLOOKUP($A86,'Factur-X FR CII D16B - Flux 2'!$A92:$S528,7,FALSE))</f>
        <v> /rsm:CrossIndustryInvoice/rsm:SupplyChainTradeTransaction/ram:IncludedSupplyChainTradeLineItem/ram:SpecifiedLineTradeSettlement/ram:BillingSpecifiedPeriod/ram:StartDateTime/udt:DateTimeString</v>
      </c>
      <c r="H86" s="291"/>
      <c r="I86" s="93" t="str">
        <f>IF(VLOOKUP($A86,'Factur-X FR CII D16B - Flux 2'!$A94:$S534,9,FALSE)=0,"",VLOOKUP($A86,'Factur-X FR CII D16B - Flux 2'!$A94:$S534,9,FALSE))</f>
        <v>DATE</v>
      </c>
      <c r="J86" s="93" t="str">
        <f>IF(VLOOKUP($A86,'Factur-X FR CII D16B - Flux 2'!$A94:$S534,10,FALSE)=0,"",VLOOKUP($A86,'Factur-X FR CII D16B - Flux 2'!$A94:$S534,10,FALSE))</f>
        <v> ISO</v>
      </c>
      <c r="K86" s="93" t="str">
        <f>IF(VLOOKUP($A86,'Factur-X FR CII D16B - Flux 2'!$A94:$S534,11,FALSE)=0,"",VLOOKUP($A86,'Factur-X FR CII D16B - Flux 2'!$A94:$S534,11,FALSE))</f>
        <v> YYYY-MM-DD (UBL format) YYYYMMDD (CII format)</v>
      </c>
      <c r="L86" s="94" t="str">
        <f>IF(VLOOKUP($A86,'Factur-X FR CII D16B - Flux 2'!$A94:$S534,12,FALSE)=0,"",VLOOKUP($A86,'Factur-X FR CII D16B - Flux 2'!$A94:$S534,12,FALSE))</f>
        <v/>
      </c>
      <c r="M86" s="95" t="str">
        <f>IF(VLOOKUP($A86,'Factur-X FR CII D16B - Flux 2'!$A94:$S534,13,FALSE)=0,"",VLOOKUP($A86,'Factur-X FR CII D16B - Flux 2'!$A94:$S534,13,FALSE))</f>
        <v> Date on which the billing period begins for this Invoice line.</v>
      </c>
      <c r="N86" s="95" t="str">
        <f>IF(VLOOKUP($A86,'Factur-X FR CII D16B - Flux 2'!$A94:$S534,14,FALSE)=0,"",VLOOKUP($A86,'Factur-X FR CII D16B - Flux 2'!$A94:$S534,14,FALSE))</f>
        <v> This date corresponds to the first day of the period.</v>
      </c>
      <c r="O86" s="91" t="str">
        <f>IF(VLOOKUP($A86,'Factur-X FR CII D16B - Flux 2'!$A94:$S534,15,FALSE)=0,"",VLOOKUP($A86,'Factur-X FR CII D16B - Flux 2'!$A94:$S534,15,FALSE))</f>
        <v> G1.09 G1.36 G6.11</v>
      </c>
      <c r="P86" s="91" t="str">
        <f>IF(VLOOKUP($A86,'Factur-X FR CII D16B - Flux 2'!$A94:$S534,16,FALSE)=0,"",VLOOKUP($A86,'Factur-X FR CII D16B - Flux 2'!$A94:$S534,16,FALSE))</f>
        <v/>
      </c>
      <c r="Q86" s="91" t="str">
        <f>IF(VLOOKUP($A86,'Factur-X FR CII D16B - Flux 2'!$A94:$S534,17,FALSE)=0,"",VLOOKUP($A86,'Factur-X FR CII D16B - Flux 2'!$A94:$S534,17,FALSE))</f>
        <v> BR-CO-20</v>
      </c>
      <c r="R86" s="91" t="str">
        <f>IF(VLOOKUP($A86,'Factur-X FR CII D16B - Flux 2'!$A94:$S534,18,FALSE)=0,"",VLOOKUP($A86,'Factur-X FR CII D16B - Flux 2'!$A94:$S534,18,FALSE))</f>
        <v> EN 16931</v>
      </c>
      <c r="S86" s="95" t="str">
        <f>IF(VLOOKUP($A86,'Factur-X FR CII D16B - Flux 2'!$A94:$S534,19,FALSE)=0,"",VLOOKUP($A86,'Factur-X FR CII D16B - Flux 2'!$A94:$S534,19,FALSE))</f>
        <v/>
      </c>
    </row>
    <row r="87" spans="1:19" ht="42">
      <c r="A87" s="223" t="s">
        <v>1613</v>
      </c>
      <c r="B87" s="91" t="str">
        <f>IF(VLOOKUP($A87,'Factur-X FR CII D16B - Flux 2'!$A95:$S535,2,FALSE)=0,"",VLOOKUP($A87,'Factur-X FR CII D16B - Flux 2'!$A95:$S535,2,FALSE))</f>
        <v> 0..1</v>
      </c>
      <c r="C87" s="43"/>
      <c r="D87" s="34"/>
      <c r="E87" s="135" t="str">
        <f>IF(VLOOKUP($A87,'Factur-X FR CII D16B - Flux 2'!$A87:$S517,5,FALSE)=0,"",VLOOKUP($A87,'Factur-X FR CII D16B - Flux 2'!$A87:$S517,5,FALSE))</f>
        <v> End date of a line's billing period</v>
      </c>
      <c r="F87" s="207"/>
      <c r="G87" s="291" t="str">
        <f>IF(VLOOKUP($A87,'Factur-X FR CII D16B - Flux 2'!$A93:$S529,7,FALSE)=0,"",VLOOKUP($A87,'Factur-X FR CII D16B - Flux 2'!$A93:$S529,7,FALSE))</f>
        <v> /rsm:CrossIndustryInvoice/rsm:SupplyChainTradeTransaction/ram:IncludedSupplyChainTradeLineItem/ram:SpecifiedLineTradeSettlement/ram:BillingSpecifiedPeriod/ram:EndDateTime/udt:DateTimeString</v>
      </c>
      <c r="H87" s="291"/>
      <c r="I87" s="93" t="str">
        <f>IF(VLOOKUP($A87,'Factur-X FR CII D16B - Flux 2'!$A95:$S535,9,FALSE)=0,"",VLOOKUP($A87,'Factur-X FR CII D16B - Flux 2'!$A95:$S535,9,FALSE))</f>
        <v> DATE</v>
      </c>
      <c r="J87" s="93" t="str">
        <f>IF(VLOOKUP($A87,'Factur-X FR CII D16B - Flux 2'!$A95:$S535,10,FALSE)=0,"",VLOOKUP($A87,'Factur-X FR CII D16B - Flux 2'!$A95:$S535,10,FALSE))</f>
        <v> ISO</v>
      </c>
      <c r="K87" s="93" t="str">
        <f>IF(VLOOKUP($A87,'Factur-X FR CII D16B - Flux 2'!$A95:$S535,11,FALSE)=0,"",VLOOKUP($A87,'Factur-X FR CII D16B - Flux 2'!$A95:$S535,11,FALSE))</f>
        <v> YYYY-MM-DD (UBL format) YYYYMMDD (CII format)</v>
      </c>
      <c r="L87" s="94" t="str">
        <f>IF(VLOOKUP($A87,'Factur-X FR CII D16B - Flux 2'!$A95:$S535,12,FALSE)=0,"",VLOOKUP($A87,'Factur-X FR CII D16B - Flux 2'!$A95:$S535,12,FALSE))</f>
        <v/>
      </c>
      <c r="M87" s="95" t="str">
        <f>IF(VLOOKUP($A87,'Factur-X FR CII D16B - Flux 2'!$A95:$S535,13,FALSE)=0,"",VLOOKUP($A87,'Factur-X FR CII D16B - Flux 2'!$A95:$S535,13,FALSE))</f>
        <v> Date on which the billing period ends for this Invoice line.</v>
      </c>
      <c r="N87" s="95" t="str">
        <f>IF(VLOOKUP($A87,'Factur-X FR CII D16B - Flux 2'!$A95:$S535,14,FALSE)=0,"",VLOOKUP($A87,'Factur-X FR CII D16B - Flux 2'!$A95:$S535,14,FALSE))</f>
        <v> This date corresponds to the last day of the period.</v>
      </c>
      <c r="O87" s="91" t="str">
        <f>IF(VLOOKUP($A87,'Factur-X FR CII D16B - Flux 2'!$A95:$S535,15,FALSE)=0,"",VLOOKUP($A87,'Factur-X FR CII D16B - Flux 2'!$A95:$S535,15,FALSE))</f>
        <v> G1.09 G1.36 G6.11</v>
      </c>
      <c r="P87" s="91" t="str">
        <f>IF(VLOOKUP($A87,'Factur-X FR CII D16B - Flux 2'!$A95:$S535,16,FALSE)=0,"",VLOOKUP($A87,'Factur-X FR CII D16B - Flux 2'!$A95:$S535,16,FALSE))</f>
        <v/>
      </c>
      <c r="Q87" s="91" t="str">
        <f>IF(VLOOKUP($A87,'Factur-X FR CII D16B - Flux 2'!$A95:$S535,17,FALSE)=0,"",VLOOKUP($A87,'Factur-X FR CII D16B - Flux 2'!$A95:$S535,17,FALSE))</f>
        <v> BR-30 BR-CO-20</v>
      </c>
      <c r="R87" s="91" t="str">
        <f>IF(VLOOKUP($A87,'Factur-X FR CII D16B - Flux 2'!$A95:$S535,18,FALSE)=0,"",VLOOKUP($A87,'Factur-X FR CII D16B - Flux 2'!$A95:$S535,18,FALSE))</f>
        <v> EN 16931</v>
      </c>
      <c r="S87" s="95" t="str">
        <f>IF(VLOOKUP($A87,'Factur-X FR CII D16B - Flux 2'!$A95:$S535,19,FALSE)=0,"",VLOOKUP($A87,'Factur-X FR CII D16B - Flux 2'!$A95:$S535,19,FALSE))</f>
        <v/>
      </c>
    </row>
    <row r="88" spans="1:19" ht="28">
      <c r="A88" s="97" t="s">
        <v>1617</v>
      </c>
      <c r="B88" s="91" t="str">
        <f>IF(VLOOKUP($A88,'Factur-X FR CII D16B - Flux 2'!$A96:$S536,2,FALSE)=0,"",VLOOKUP($A88,'Factur-X FR CII D16B - Flux 2'!$A96:$S536,2,FALSE))</f>
        <v> 0..n</v>
      </c>
      <c r="C88" s="43"/>
      <c r="D88" s="137" t="str">
        <f>IF(VLOOKUP($A88,'Factur-X FR CII D16B - Flux 2'!$A88:$S518,4,FALSE)=0,"",VLOOKUP($A88,'Factur-X FR CII D16B - Flux 2'!$A88:$S518,4,FALSE))</f>
        <v> INVOICE LINE DISCOUNT</v>
      </c>
      <c r="E88" s="133"/>
      <c r="F88" s="133"/>
      <c r="G88" s="291" t="str">
        <f>IF(VLOOKUP($A88,'Factur-X FR CII D16B - Flux 2'!$A94:$S530,7,FALSE)=0,"",VLOOKUP($A88,'Factur-X FR CII D16B - Flux 2'!$A94:$S530,7,FALSE))</f>
        <v>/rsm:CrossIndustryInvoice/rsm:SupplyChainTradeTransaction/ram:IncludedSupplyChainTradeLineItem/ram:SpecifiedLineTradeSettlement/ram:SpecifiedTradeAllowanceCharge with cbc:ChargeIndicator = 'false'</v>
      </c>
      <c r="H88" s="291"/>
      <c r="I88" s="93" t="str">
        <f>IF(VLOOKUP($A88,'Factur-X FR CII D16B - Flux 2'!$A96:$S536,9,FALSE)=0,"",VLOOKUP($A88,'Factur-X FR CII D16B - Flux 2'!$A96:$S536,9,FALSE))</f>
        <v/>
      </c>
      <c r="J88" s="93" t="str">
        <f>IF(VLOOKUP($A88,'Factur-X FR CII D16B - Flux 2'!$A96:$S536,10,FALSE)=0,"",VLOOKUP($A88,'Factur-X FR CII D16B - Flux 2'!$A96:$S536,10,FALSE))</f>
        <v/>
      </c>
      <c r="K88" s="93" t="str">
        <f>IF(VLOOKUP($A88,'Factur-X FR CII D16B - Flux 2'!$A96:$S536,11,FALSE)=0,"",VLOOKUP($A88,'Factur-X FR CII D16B - Flux 2'!$A96:$S536,11,FALSE))</f>
        <v/>
      </c>
      <c r="L88" s="94" t="str">
        <f>IF(VLOOKUP($A88,'Factur-X FR CII D16B - Flux 2'!$A96:$S536,12,FALSE)=0,"",VLOOKUP($A88,'Factur-X FR CII D16B - Flux 2'!$A96:$S536,12,FALSE))</f>
        <v/>
      </c>
      <c r="M88" s="95" t="str">
        <f>IF(VLOOKUP($A88,'Factur-X FR CII D16B - Flux 2'!$A96:$S536,13,FALSE)=0,"",VLOOKUP($A88,'Factur-X FR CII D16B - Flux 2'!$A96:$S536,13,FALSE))</f>
        <v> Group of business terms providing information on discounts applicable to an Invoice line.</v>
      </c>
      <c r="N88" s="95" t="str">
        <f>IF(VLOOKUP($A88,'Factur-X FR CII D16B - Flux 2'!$A96:$S536,14,FALSE)=0,"",VLOOKUP($A88,'Factur-X FR CII D16B - Flux 2'!$A96:$S536,14,FALSE))</f>
        <v/>
      </c>
      <c r="O88" s="91" t="str">
        <f>IF(VLOOKUP($A88,'Factur-X FR CII D16B - Flux 2'!$A96:$S536,15,FALSE)=0,"",VLOOKUP($A88,'Factur-X FR CII D16B - Flux 2'!$A96:$S536,15,FALSE))</f>
        <v> G6.12</v>
      </c>
      <c r="P88" s="91" t="str">
        <f>IF(VLOOKUP($A88,'Factur-X FR CII D16B - Flux 2'!$A96:$S536,16,FALSE)=0,"",VLOOKUP($A88,'Factur-X FR CII D16B - Flux 2'!$A96:$S536,16,FALSE))</f>
        <v/>
      </c>
      <c r="Q88" s="91" t="str">
        <f>IF(VLOOKUP($A88,'Factur-X FR CII D16B - Flux 2'!$A96:$S536,17,FALSE)=0,"",VLOOKUP($A88,'Factur-X FR CII D16B - Flux 2'!$A96:$S536,17,FALSE))</f>
        <v/>
      </c>
      <c r="R88" s="91" t="str">
        <f>IF(VLOOKUP($A88,'Factur-X FR CII D16B - Flux 2'!$A96:$S536,18,FALSE)=0,"",VLOOKUP($A88,'Factur-X FR CII D16B - Flux 2'!$A96:$S536,18,FALSE))</f>
        <v> BASIC</v>
      </c>
      <c r="S88" s="95" t="str">
        <f>IF(VLOOKUP($A88,'Factur-X FR CII D16B - Flux 2'!$A96:$S536,19,FALSE)=0,"",VLOOKUP($A88,'Factur-X FR CII D16B - Flux 2'!$A96:$S536,19,FALSE))</f>
        <v/>
      </c>
    </row>
    <row r="89" spans="1:19" ht="35.25" customHeight="1">
      <c r="A89" s="223" t="s">
        <v>1620</v>
      </c>
      <c r="B89" s="91" t="str">
        <f>IF(VLOOKUP($A89,'Factur-X FR CII D16B - Flux 2'!$A97:$S537,2,FALSE)=0,"",VLOOKUP($A89,'Factur-X FR CII D16B - Flux 2'!$A97:$S537,2,FALSE))</f>
        <v> 1..1</v>
      </c>
      <c r="C89" s="43"/>
      <c r="D89" s="34"/>
      <c r="E89" s="135" t="str">
        <f>IF(VLOOKUP($A89,'Factur-X FR CII D16B - Flux 2'!$A89:$S519,5,FALSE)=0,"",VLOOKUP($A89,'Factur-X FR CII D16B - Flux 2'!$A89:$S519,5,FALSE))</f>
        <v> Amount of a discount, excluding VAT</v>
      </c>
      <c r="F89" s="207"/>
      <c r="G89" s="291" t="str">
        <f>IF(VLOOKUP($A89,'Factur-X FR CII D16B - Flux 2'!$A95:$S531,7,FALSE)=0,"",VLOOKUP($A89,'Factur-X FR CII D16B - Flux 2'!$A95:$S531,7,FALSE))</f>
        <v> /rsm:CrossIndustryInvoice/rsm:SupplyChainTradeTransaction/ram:IncludedSupplyChainTradeLineItem/ram:SpecifiedLineTradeSettlement/ram:SpecifiedTradeAllowanceCharge/ram:ActualAmount</v>
      </c>
      <c r="H89" s="291"/>
      <c r="I89" s="93" t="str">
        <f>IF(VLOOKUP($A89,'Factur-X FR CII D16B - Flux 2'!$A97:$S537,9,FALSE)=0,"",VLOOKUP($A89,'Factur-X FR CII D16B - Flux 2'!$A97:$S537,9,FALSE))</f>
        <v> AMOUNT</v>
      </c>
      <c r="J89" s="93">
        <f>IF(VLOOKUP($A89,'Factur-X FR CII D16B - Flux 2'!$A97:$S537,10,FALSE)=0,"",VLOOKUP($A89,'Factur-X FR CII D16B - Flux 2'!$A97:$S537,10,FALSE))</f>
        <v>19.2</v>
      </c>
      <c r="K89" s="93" t="str">
        <f>IF(VLOOKUP($A89,'Factur-X FR CII D16B - Flux 2'!$A97:$S537,11,FALSE)=0,"",VLOOKUP($A89,'Factur-X FR CII D16B - Flux 2'!$A97:$S537,11,FALSE))</f>
        <v/>
      </c>
      <c r="L89" s="94" t="str">
        <f>IF(VLOOKUP($A89,'Factur-X FR CII D16B - Flux 2'!$A97:$S537,12,FALSE)=0,"",VLOOKUP($A89,'Factur-X FR CII D16B - Flux 2'!$A97:$S537,12,FALSE))</f>
        <v/>
      </c>
      <c r="M89" s="95" t="str">
        <f>IF(VLOOKUP($A89,'Factur-X FR CII D16B - Flux 2'!$A97:$S537,13,FALSE)=0,"",VLOOKUP($A89,'Factur-X FR CII D16B - Flux 2'!$A97:$S537,13,FALSE))</f>
        <v> Amount of a discount, excluding VAT.</v>
      </c>
      <c r="N89" s="95" t="str">
        <f>IF(VLOOKUP($A89,'Factur-X FR CII D16B - Flux 2'!$A97:$S537,14,FALSE)=0,"",VLOOKUP($A89,'Factur-X FR CII D16B - Flux 2'!$A97:$S537,14,FALSE))</f>
        <v/>
      </c>
      <c r="O89" s="91" t="str">
        <f>IF(VLOOKUP($A89,'Factur-X FR CII D16B - Flux 2'!$A97:$S537,15,FALSE)=0,"",VLOOKUP($A89,'Factur-X FR CII D16B - Flux 2'!$A97:$S537,15,FALSE))</f>
        <v> G1.14 G6.12</v>
      </c>
      <c r="P89" s="91" t="str">
        <f>IF(VLOOKUP($A89,'Factur-X FR CII D16B - Flux 2'!$A97:$S537,16,FALSE)=0,"",VLOOKUP($A89,'Factur-X FR CII D16B - Flux 2'!$A97:$S537,16,FALSE))</f>
        <v/>
      </c>
      <c r="Q89" s="91" t="str">
        <f>IF(VLOOKUP($A89,'Factur-X FR CII D16B - Flux 2'!$A97:$S537,17,FALSE)=0,"",VLOOKUP($A89,'Factur-X FR CII D16B - Flux 2'!$A97:$S537,17,FALSE))</f>
        <v> BR-41</v>
      </c>
      <c r="R89" s="91" t="str">
        <f>IF(VLOOKUP($A89,'Factur-X FR CII D16B - Flux 2'!$A97:$S537,18,FALSE)=0,"",VLOOKUP($A89,'Factur-X FR CII D16B - Flux 2'!$A97:$S537,18,FALSE))</f>
        <v> BASIC</v>
      </c>
      <c r="S89" s="95" t="str">
        <f>IF(VLOOKUP($A89,'Factur-X FR CII D16B - Flux 2'!$A97:$S537,19,FALSE)=0,"",VLOOKUP($A89,'Factur-X FR CII D16B - Flux 2'!$A97:$S537,19,FALSE))</f>
        <v/>
      </c>
    </row>
    <row r="90" spans="1:19" ht="42">
      <c r="A90" s="97" t="s">
        <v>1660</v>
      </c>
      <c r="B90" s="91" t="str">
        <f>IF(VLOOKUP($A90,'Factur-X FR CII D16B - Flux 2'!$A100:$S540,2,FALSE)=0,"",VLOOKUP($A90,'Factur-X FR CII D16B - Flux 2'!$A100:$S540,2,FALSE))</f>
        <v> 1..1</v>
      </c>
      <c r="C90" s="43"/>
      <c r="D90" s="137" t="str">
        <f>IF(VLOOKUP($A90,'Factur-X FR CII D16B - Flux 2'!$A92:$S522,4,FALSE)=0,"",VLOOKUP($A90,'Factur-X FR CII D16B - Flux 2'!$A92:$S522,4,FALSE))</f>
        <v> PRICE DETAILS</v>
      </c>
      <c r="E90" s="133"/>
      <c r="F90" s="133"/>
      <c r="G90" s="291" t="str">
        <f>IF(VLOOKUP($A90,'Factur-X FR CII D16B - Flux 2'!$A98:$S534,7,FALSE)=0,"",VLOOKUP($A90,'Factur-X FR CII D16B - Flux 2'!$A98:$S534,7,FALSE))</f>
        <v> /rsm:CrossIndustryInvoice/rsm:SupplyChainTradeTransaction/ram:IncludedSupplyChainTradeLineItem/ram:SpecifiedLineTradeAgreement</v>
      </c>
      <c r="H90" s="291"/>
      <c r="I90" s="93" t="str">
        <f>IF(VLOOKUP($A90,'Factur-X FR CII D16B - Flux 2'!$A100:$S540,9,FALSE)=0,"",VLOOKUP($A90,'Factur-X FR CII D16B - Flux 2'!$A100:$S540,9,FALSE))</f>
        <v/>
      </c>
      <c r="J90" s="93" t="str">
        <f>IF(VLOOKUP($A90,'Factur-X FR CII D16B - Flux 2'!$A100:$S540,10,FALSE)=0,"",VLOOKUP($A90,'Factur-X FR CII D16B - Flux 2'!$A100:$S540,10,FALSE))</f>
        <v/>
      </c>
      <c r="K90" s="93" t="str">
        <f>IF(VLOOKUP($A90,'Factur-X FR CII D16B - Flux 2'!$A100:$S540,11,FALSE)=0,"",VLOOKUP($A90,'Factur-X FR CII D16B - Flux 2'!$A100:$S540,11,FALSE))</f>
        <v/>
      </c>
      <c r="L90" s="94" t="str">
        <f>IF(VLOOKUP($A90,'Factur-X FR CII D16B - Flux 2'!$A100:$S540,12,FALSE)=0,"",VLOOKUP($A90,'Factur-X FR CII D16B - Flux 2'!$A100:$S540,12,FALSE))</f>
        <v/>
      </c>
      <c r="M90" s="95" t="str">
        <f>IF(VLOOKUP($A90,'Factur-X FR CII D16B - Flux 2'!$A100:$S540,13,FALSE)=0,"",VLOOKUP($A90,'Factur-X FR CII D16B - Flux 2'!$A100:$S540,13,FALSE))</f>
        <v>Group of business terms providing information on the price applied for goods and services invoiced on the Invoice line.</v>
      </c>
      <c r="N90" s="95" t="str">
        <f>IF(VLOOKUP($A90,'Factur-X FR CII D16B - Flux 2'!$A100:$S540,14,FALSE)=0,"",VLOOKUP($A90,'Factur-X FR CII D16B - Flux 2'!$A100:$S540,14,FALSE))</f>
        <v/>
      </c>
      <c r="O90" s="91" t="str">
        <f>IF(VLOOKUP($A90,'Factur-X FR CII D16B - Flux 2'!$A100:$S540,15,FALSE)=0,"",VLOOKUP($A90,'Factur-X FR CII D16B - Flux 2'!$A100:$S540,15,FALSE))</f>
        <v> G6.09</v>
      </c>
      <c r="P90" s="91" t="str">
        <f>IF(VLOOKUP($A90,'Factur-X FR CII D16B - Flux 2'!$A100:$S540,16,FALSE)=0,"",VLOOKUP($A90,'Factur-X FR CII D16B - Flux 2'!$A100:$S540,16,FALSE))</f>
        <v/>
      </c>
      <c r="Q90" s="91" t="str">
        <f>IF(VLOOKUP($A90,'Factur-X FR CII D16B - Flux 2'!$A100:$S540,17,FALSE)=0,"",VLOOKUP($A90,'Factur-X FR CII D16B - Flux 2'!$A100:$S540,17,FALSE))</f>
        <v/>
      </c>
      <c r="R90" s="91" t="str">
        <f>IF(VLOOKUP($A90,'Factur-X FR CII D16B - Flux 2'!$A100:$S540,18,FALSE)=0,"",VLOOKUP($A90,'Factur-X FR CII D16B - Flux 2'!$A100:$S540,18,FALSE))</f>
        <v> BASIC</v>
      </c>
      <c r="S90" s="95" t="str">
        <f>IF(VLOOKUP($A90,'Factur-X FR CII D16B - Flux 2'!$A100:$S540,19,FALSE)=0,"",VLOOKUP($A90,'Factur-X FR CII D16B - Flux 2'!$A100:$S540,19,FALSE))</f>
        <v/>
      </c>
    </row>
    <row r="91" spans="1:19" ht="28">
      <c r="A91" s="223" t="s">
        <v>1672</v>
      </c>
      <c r="B91" s="91" t="str">
        <f>IF(VLOOKUP($A91,'Factur-X FR CII D16B - Flux 2'!$A102:$S542,2,FALSE)=0,"",VLOOKUP($A91,'Factur-X FR CII D16B - Flux 2'!$A102:$S542,2,FALSE))</f>
        <v> 0..1</v>
      </c>
      <c r="C91" s="43"/>
      <c r="D91" s="35"/>
      <c r="E91" s="56" t="str">
        <f>IF(VLOOKUP($A91,'Factur-X FR CII D16B - Flux 2'!$A118:$S524,5,FALSE)=0,"",VLOOKUP($A91,'Factur-X FR CII D16B - Flux 2'!$A118:$S524,5,FALSE))</f>
        <v> Discount on item price</v>
      </c>
      <c r="F91" s="76"/>
      <c r="G91" s="291" t="str">
        <f>IF(VLOOKUP($A91,'Factur-X FR CII D16B - Flux 2'!$A100:$S536,7,FALSE)=0,"",VLOOKUP($A91,'Factur-X FR CII D16B - Flux 2'!$A100:$S536,7,FALSE))</f>
        <v> /rsm:CrossIndustryInvoice/rsm:SupplyChainTradeTransaction/ram:IncludedSupplyChainTradeLineItem/ram:SpecifiedLineTradeAgreement/ram:GrossPriceProductTradePrice/ram:AppliedTradeAllowanceCharge/ram:ActualAmount</v>
      </c>
      <c r="H91" s="291"/>
      <c r="I91" s="93" t="str">
        <f>IF(VLOOKUP($A91,'Factur-X FR CII D16B - Flux 2'!$A102:$S542,9,FALSE)=0,"",VLOOKUP($A91,'Factur-X FR CII D16B - Flux 2'!$A102:$S542,9,FALSE))</f>
        <v> AMOUNT OF UNIT PRICE</v>
      </c>
      <c r="J91" s="93">
        <f>IF(VLOOKUP($A91,'Factur-X FR CII D16B - Flux 2'!$A102:$S542,10,FALSE)=0,"",VLOOKUP($A91,'Factur-X FR CII D16B - Flux 2'!$A102:$S542,10,FALSE))</f>
        <v>19.399999999999999</v>
      </c>
      <c r="K91" s="93" t="str">
        <f>IF(VLOOKUP($A91,'Factur-X FR CII D16B - Flux 2'!$A102:$S542,11,FALSE)=0,"",VLOOKUP($A91,'Factur-X FR CII D16B - Flux 2'!$A102:$S542,11,FALSE))</f>
        <v/>
      </c>
      <c r="L91" s="94" t="str">
        <f>IF(VLOOKUP($A91,'Factur-X FR CII D16B - Flux 2'!$A102:$S542,12,FALSE)=0,"",VLOOKUP($A91,'Factur-X FR CII D16B - Flux 2'!$A102:$S542,12,FALSE))</f>
        <v/>
      </c>
      <c r="M91" s="95" t="str">
        <f>IF(VLOOKUP($A91,'Factur-X FR CII D16B - Flux 2'!$A102:$S542,13,FALSE)=0,"",VLOOKUP($A91,'Factur-X FR CII D16B - Flux 2'!$A102:$S542,13,FALSE))</f>
        <v> Total discount which, once subtracted from the Gross Price of the item, gives the Net Price of the item.</v>
      </c>
      <c r="N91" s="95" t="str">
        <f>IF(VLOOKUP($A91,'Factur-X FR CII D16B - Flux 2'!$A102:$S542,14,FALSE)=0,"",VLOOKUP($A91,'Factur-X FR CII D16B - Flux 2'!$A102:$S542,14,FALSE))</f>
        <v> Applies exclusively to the unit and if it is not included in the gross price of the item.</v>
      </c>
      <c r="O91" s="91" t="str">
        <f>IF(VLOOKUP($A91,'Factur-X FR CII D16B - Flux 2'!$A102:$S542,15,FALSE)=0,"",VLOOKUP($A91,'Factur-X FR CII D16B - Flux 2'!$A102:$S542,15,FALSE))</f>
        <v> G1.15 G6.12</v>
      </c>
      <c r="P91" s="91" t="str">
        <f>IF(VLOOKUP($A91,'Factur-X FR CII D16B - Flux 2'!$A102:$S542,16,FALSE)=0,"",VLOOKUP($A91,'Factur-X FR CII D16B - Flux 2'!$A102:$S542,16,FALSE))</f>
        <v/>
      </c>
      <c r="Q91" s="91" t="str">
        <f>IF(VLOOKUP($A91,'Factur-X FR CII D16B - Flux 2'!$A102:$S542,17,FALSE)=0,"",VLOOKUP($A91,'Factur-X FR CII D16B - Flux 2'!$A102:$S542,17,FALSE))</f>
        <v/>
      </c>
      <c r="R91" s="91" t="str">
        <f>IF(VLOOKUP($A91,'Factur-X FR CII D16B - Flux 2'!$A102:$S542,18,FALSE)=0,"",VLOOKUP($A91,'Factur-X FR CII D16B - Flux 2'!$A102:$S542,18,FALSE))</f>
        <v> EN 16931</v>
      </c>
      <c r="S91" s="95" t="str">
        <f>IF(VLOOKUP($A91,'Factur-X FR CII D16B - Flux 2'!$A102:$S542,19,FALSE)=0,"",VLOOKUP($A91,'Factur-X FR CII D16B - Flux 2'!$A102:$S542,19,FALSE))</f>
        <v/>
      </c>
    </row>
    <row r="92" spans="1:19" ht="28">
      <c r="A92" s="223" t="s">
        <v>1678</v>
      </c>
      <c r="B92" s="91" t="str">
        <f>IF(VLOOKUP($A92,'Factur-X FR CII D16B - Flux 2'!$A103:$S543,2,FALSE)=0,"",VLOOKUP($A92,'Factur-X FR CII D16B - Flux 2'!$A103:$S543,2,FALSE))</f>
        <v> 0..1</v>
      </c>
      <c r="C92" s="43"/>
      <c r="D92" s="35"/>
      <c r="E92" s="56" t="str">
        <f>IF(VLOOKUP($A92,'Factur-X FR CII D16B - Flux 2'!$A119:$S525,5,FALSE)=0,"",VLOOKUP($A92,'Factur-X FR CII D16B - Flux 2'!$A119:$S525,5,FALSE))</f>
        <v> Gross price of the item</v>
      </c>
      <c r="F92" s="76"/>
      <c r="G92" s="291" t="str">
        <f>IF(VLOOKUP($A92,'Factur-X FR CII D16B - Flux 2'!$A101:$S537,7,FALSE)=0,"",VLOOKUP($A92,'Factur-X FR CII D16B - Flux 2'!$A101:$S537,7,FALSE))</f>
        <v> /rsm:CrossIndustryInvoice/rsm:SupplyChainTradeTransaction/ram:IncludedSupplyChainTradeLineItem/ram:SpecifiedLineTradeAgreement/ram:GrossPriceProductTradePrice/ram:ChargeAmount</v>
      </c>
      <c r="H92" s="291"/>
      <c r="I92" s="93" t="str">
        <f>IF(VLOOKUP($A92,'Factur-X FR CII D16B - Flux 2'!$A103:$S543,9,FALSE)=0,"",VLOOKUP($A92,'Factur-X FR CII D16B - Flux 2'!$A103:$S543,9,FALSE))</f>
        <v>AMOUNT OF UNIT PRICE</v>
      </c>
      <c r="J92" s="93">
        <f>IF(VLOOKUP($A92,'Factur-X FR CII D16B - Flux 2'!$A103:$S543,10,FALSE)=0,"",VLOOKUP($A92,'Factur-X FR CII D16B - Flux 2'!$A103:$S543,10,FALSE))</f>
        <v>19.399999999999999</v>
      </c>
      <c r="K92" s="93" t="str">
        <f>IF(VLOOKUP($A92,'Factur-X FR CII D16B - Flux 2'!$A103:$S543,11,FALSE)=0,"",VLOOKUP($A92,'Factur-X FR CII D16B - Flux 2'!$A103:$S543,11,FALSE))</f>
        <v/>
      </c>
      <c r="L92" s="94" t="str">
        <f>IF(VLOOKUP($A92,'Factur-X FR CII D16B - Flux 2'!$A103:$S543,12,FALSE)=0,"",VLOOKUP($A92,'Factur-X FR CII D16B - Flux 2'!$A103:$S543,12,FALSE))</f>
        <v/>
      </c>
      <c r="M92" s="95" t="str">
        <f>IF(VLOOKUP($A92,'Factur-X FR CII D16B - Flux 2'!$A103:$S543,13,FALSE)=0,"",VLOOKUP($A92,'Factur-X FR CII D16B - Flux 2'!$A103:$S543,13,FALSE))</f>
        <v> Unit price, excluding VAT, before application of the Discount on the price of the item.</v>
      </c>
      <c r="N92" s="95" t="str">
        <f>IF(VLOOKUP($A92,'Factur-X FR CII D16B - Flux 2'!$A103:$S543,14,FALSE)=0,"",VLOOKUP($A92,'Factur-X FR CII D16B - Flux 2'!$A103:$S543,14,FALSE))</f>
        <v/>
      </c>
      <c r="O92" s="91" t="str">
        <f>IF(VLOOKUP($A92,'Factur-X FR CII D16B - Flux 2'!$A103:$S543,15,FALSE)=0,"",VLOOKUP($A92,'Factur-X FR CII D16B - Flux 2'!$A103:$S543,15,FALSE))</f>
        <v> G1.15 G6.12</v>
      </c>
      <c r="P92" s="91" t="str">
        <f>IF(VLOOKUP($A92,'Factur-X FR CII D16B - Flux 2'!$A103:$S543,16,FALSE)=0,"",VLOOKUP($A92,'Factur-X FR CII D16B - Flux 2'!$A103:$S543,16,FALSE))</f>
        <v/>
      </c>
      <c r="Q92" s="91" t="str">
        <f>IF(VLOOKUP($A92,'Factur-X FR CII D16B - Flux 2'!$A103:$S543,17,FALSE)=0,"",VLOOKUP($A92,'Factur-X FR CII D16B - Flux 2'!$A103:$S543,17,FALSE))</f>
        <v> BR-28</v>
      </c>
      <c r="R92" s="91" t="str">
        <f>IF(VLOOKUP($A92,'Factur-X FR CII D16B - Flux 2'!$A103:$S543,18,FALSE)=0,"",VLOOKUP($A92,'Factur-X FR CII D16B - Flux 2'!$A103:$S543,18,FALSE))</f>
        <v> EN 16931</v>
      </c>
      <c r="S92" s="95" t="str">
        <f>IF(VLOOKUP($A92,'Factur-X FR CII D16B - Flux 2'!$A103:$S543,19,FALSE)=0,"",VLOOKUP($A92,'Factur-X FR CII D16B - Flux 2'!$A103:$S543,19,FALSE))</f>
        <v/>
      </c>
    </row>
    <row r="93" spans="1:19" ht="28">
      <c r="A93" s="89" t="s">
        <v>1709</v>
      </c>
      <c r="B93" s="91" t="str">
        <f>IF(VLOOKUP($A93,'Factur-X FR CII D16B - Flux 2'!$A109:$S549,2,FALSE)=0,"",VLOOKUP($A93,'Factur-X FR CII D16B - Flux 2'!$A109:$S549,2,FALSE))</f>
        <v> 1..1</v>
      </c>
      <c r="C93" s="43"/>
      <c r="D93" s="137" t="str">
        <f>IF(VLOOKUP($A93,'Factur-X FR CII D16B - Flux 2'!$A242:$S531,4,FALSE)=0,"",VLOOKUP($A93,'Factur-X FR CII D16B - Flux 2'!$A242:$S531,4,FALSE))</f>
        <v> ITEM INFORMATION</v>
      </c>
      <c r="E93" s="48"/>
      <c r="F93" s="48"/>
      <c r="G93" s="291" t="str">
        <f>IF(VLOOKUP($A93,'Factur-X FR CII D16B - Flux 2'!$A107:$S543,7,FALSE)=0,"",VLOOKUP($A93,'Factur-X FR CII D16B - Flux 2'!$A107:$S543,7,FALSE))</f>
        <v> /rsm:CrossIndustryInvoice/rsm:SupplyChainTradeTransaction/ram:IncludedSupplyChainTradeLineItem/ram:SpecifiedTradeProduct</v>
      </c>
      <c r="H93" s="292"/>
      <c r="I93" s="93" t="str">
        <f>IF(VLOOKUP($A93,'Factur-X FR CII D16B - Flux 2'!$A109:$S549,9,FALSE)=0,"",VLOOKUP($A93,'Factur-X FR CII D16B - Flux 2'!$A109:$S549,9,FALSE))</f>
        <v/>
      </c>
      <c r="J93" s="93" t="str">
        <f>IF(VLOOKUP($A93,'Factur-X FR CII D16B - Flux 2'!$A109:$S549,10,FALSE)=0,"",VLOOKUP($A93,'Factur-X FR CII D16B - Flux 2'!$A109:$S549,10,FALSE))</f>
        <v/>
      </c>
      <c r="K93" s="93" t="str">
        <f>IF(VLOOKUP($A93,'Factur-X FR CII D16B - Flux 2'!$A109:$S549,11,FALSE)=0,"",VLOOKUP($A93,'Factur-X FR CII D16B - Flux 2'!$A109:$S549,11,FALSE))</f>
        <v/>
      </c>
      <c r="L93" s="94" t="str">
        <f>IF(VLOOKUP($A93,'Factur-X FR CII D16B - Flux 2'!$A109:$S549,12,FALSE)=0,"",VLOOKUP($A93,'Factur-X FR CII D16B - Flux 2'!$A109:$S549,12,FALSE))</f>
        <v/>
      </c>
      <c r="M93" s="95" t="str">
        <f>IF(VLOOKUP($A93,'Factur-X FR CII D16B - Flux 2'!$A109:$S549,13,FALSE)=0,"",VLOOKUP($A93,'Factur-X FR CII D16B - Flux 2'!$A109:$S549,13,FALSE))</f>
        <v> A group of business terms providing information about goods and services billed.</v>
      </c>
      <c r="N93" s="95" t="str">
        <f>IF(VLOOKUP($A93,'Factur-X FR CII D16B - Flux 2'!$A109:$S549,14,FALSE)=0,"",VLOOKUP($A93,'Factur-X FR CII D16B - Flux 2'!$A109:$S549,14,FALSE))</f>
        <v/>
      </c>
      <c r="O93" s="91" t="str">
        <f>IF(VLOOKUP($A93,'Factur-X FR CII D16B - Flux 2'!$A109:$S549,15,FALSE)=0,"",VLOOKUP($A93,'Factur-X FR CII D16B - Flux 2'!$A109:$S549,15,FALSE))</f>
        <v> G6.09</v>
      </c>
      <c r="P93" s="91" t="str">
        <f>IF(VLOOKUP($A93,'Factur-X FR CII D16B - Flux 2'!$A109:$S549,16,FALSE)=0,"",VLOOKUP($A93,'Factur-X FR CII D16B - Flux 2'!$A109:$S549,16,FALSE))</f>
        <v/>
      </c>
      <c r="Q93" s="91" t="str">
        <f>IF(VLOOKUP($A93,'Factur-X FR CII D16B - Flux 2'!$A109:$S549,17,FALSE)=0,"",VLOOKUP($A93,'Factur-X FR CII D16B - Flux 2'!$A109:$S549,17,FALSE))</f>
        <v/>
      </c>
      <c r="R93" s="91" t="str">
        <f>IF(VLOOKUP($A93,'Factur-X FR CII D16B - Flux 2'!$A109:$S549,18,FALSE)=0,"",VLOOKUP($A93,'Factur-X FR CII D16B - Flux 2'!$A109:$S549,18,FALSE))</f>
        <v> BASIC</v>
      </c>
      <c r="S93" s="95" t="str">
        <f>IF(VLOOKUP($A93,'Factur-X FR CII D16B - Flux 2'!$A109:$S549,19,FALSE)=0,"",VLOOKUP($A93,'Factur-X FR CII D16B - Flux 2'!$A109:$S549,19,FALSE))</f>
        <v/>
      </c>
    </row>
    <row r="94" spans="1:19" ht="25.5" customHeight="1">
      <c r="A94" s="223" t="s">
        <v>1713</v>
      </c>
      <c r="B94" s="91" t="str">
        <f>IF(VLOOKUP($A94,'Factur-X FR CII D16B - Flux 2'!$A110:$S550,2,FALSE)=0,"",VLOOKUP($A94,'Factur-X FR CII D16B - Flux 2'!$A110:$S550,2,FALSE))</f>
        <v> 1..1</v>
      </c>
      <c r="C94" s="64"/>
      <c r="D94" s="37"/>
      <c r="E94" s="207" t="str">
        <f>IF(VLOOKUP($A94,'Factur-X FR CII D16B - Flux 2'!$A243:$S532,5,FALSE)=0,"",VLOOKUP($A94,'Factur-X FR CII D16B - Flux 2'!$A243:$S532,5,FALSE))</f>
        <v> Item name</v>
      </c>
      <c r="F94" s="207"/>
      <c r="G94" s="291" t="str">
        <f>IF(VLOOKUP($A94,'Factur-X FR CII D16B - Flux 2'!$A108:$S544,7,FALSE)=0,"",VLOOKUP($A94,'Factur-X FR CII D16B - Flux 2'!$A108:$S544,7,FALSE))</f>
        <v> /rsm:CrossIndustryInvoice/rsm:SupplyChainTradeTransaction/ram:IncludedSupplyChainTradeLineItem/ram:SpecifiedTradeProduct/ram:Name</v>
      </c>
      <c r="H94" s="292"/>
      <c r="I94" s="93" t="str">
        <f>IF(VLOOKUP($A94,'Factur-X FR CII D16B - Flux 2'!$A110:$S550,9,FALSE)=0,"",VLOOKUP($A94,'Factur-X FR CII D16B - Flux 2'!$A110:$S550,9,FALSE))</f>
        <v> TEXT</v>
      </c>
      <c r="J94" s="93">
        <f>IF(VLOOKUP($A94,'Factur-X FR CII D16B - Flux 2'!$A110:$S550,10,FALSE)=0,"",VLOOKUP($A94,'Factur-X FR CII D16B - Flux 2'!$A110:$S550,10,FALSE))</f>
        <v>255</v>
      </c>
      <c r="K94" s="93" t="str">
        <f>IF(VLOOKUP($A94,'Factur-X FR CII D16B - Flux 2'!$A110:$S550,11,FALSE)=0,"",VLOOKUP($A94,'Factur-X FR CII D16B - Flux 2'!$A110:$S550,11,FALSE))</f>
        <v/>
      </c>
      <c r="L94" s="94" t="str">
        <f>IF(VLOOKUP($A94,'Factur-X FR CII D16B - Flux 2'!$A110:$S550,12,FALSE)=0,"",VLOOKUP($A94,'Factur-X FR CII D16B - Flux 2'!$A110:$S550,12,FALSE))</f>
        <v/>
      </c>
      <c r="M94" s="95" t="str">
        <f>IF(VLOOKUP($A94,'Factur-X FR CII D16B - Flux 2'!$A110:$S550,13,FALSE)=0,"",VLOOKUP($A94,'Factur-X FR CII D16B - Flux 2'!$A110:$S550,13,FALSE))</f>
        <v> Name of an item.</v>
      </c>
      <c r="N94" s="95" t="str">
        <f>IF(VLOOKUP($A94,'Factur-X FR CII D16B - Flux 2'!$A110:$S550,14,FALSE)=0,"",VLOOKUP($A94,'Factur-X FR CII D16B - Flux 2'!$A110:$S550,14,FALSE))</f>
        <v/>
      </c>
      <c r="O94" s="91" t="str">
        <f>IF(VLOOKUP($A94,'Factur-X FR CII D16B - Flux 2'!$A110:$S550,15,FALSE)=0,"",VLOOKUP($A94,'Factur-X FR CII D16B - Flux 2'!$A110:$S550,15,FALSE))</f>
        <v> G6.09</v>
      </c>
      <c r="P94" s="91" t="str">
        <f>IF(VLOOKUP($A94,'Factur-X FR CII D16B - Flux 2'!$A110:$S550,16,FALSE)=0,"",VLOOKUP($A94,'Factur-X FR CII D16B - Flux 2'!$A110:$S550,16,FALSE))</f>
        <v/>
      </c>
      <c r="Q94" s="91" t="str">
        <f>IF(VLOOKUP($A94,'Factur-X FR CII D16B - Flux 2'!$A110:$S550,17,FALSE)=0,"",VLOOKUP($A94,'Factur-X FR CII D16B - Flux 2'!$A110:$S550,17,FALSE))</f>
        <v> BR-25</v>
      </c>
      <c r="R94" s="91" t="str">
        <f>IF(VLOOKUP($A94,'Factur-X FR CII D16B - Flux 2'!$A110:$S550,18,FALSE)=0,"",VLOOKUP($A94,'Factur-X FR CII D16B - Flux 2'!$A110:$S550,18,FALSE))</f>
        <v> BASIC</v>
      </c>
      <c r="S94" s="95" t="str">
        <f>IF(VLOOKUP($A94,'Factur-X FR CII D16B - Flux 2'!$A110:$S550,19,FALSE)=0,"",VLOOKUP($A94,'Factur-X FR CII D16B - Flux 2'!$A110:$S550,19,FALSE))</f>
        <v/>
      </c>
    </row>
  </sheetData>
  <autoFilter ref="A4:S94" xr:uid="{00000000-0009-0000-0000-000007000000}"/>
  <mergeCells count="94">
    <mergeCell ref="G82:H82"/>
    <mergeCell ref="G83:H83"/>
    <mergeCell ref="G84:H84"/>
    <mergeCell ref="G73:H73"/>
    <mergeCell ref="G74:H74"/>
    <mergeCell ref="G75:H75"/>
    <mergeCell ref="G76:H76"/>
    <mergeCell ref="G77:H77"/>
    <mergeCell ref="G78:H78"/>
    <mergeCell ref="G79:H79"/>
    <mergeCell ref="G80:H80"/>
    <mergeCell ref="G81:H81"/>
    <mergeCell ref="G17:H17"/>
    <mergeCell ref="G18:H18"/>
    <mergeCell ref="G19:H19"/>
    <mergeCell ref="G70:H70"/>
    <mergeCell ref="G71:H71"/>
    <mergeCell ref="G27:H27"/>
    <mergeCell ref="G20:H20"/>
    <mergeCell ref="G21:H21"/>
    <mergeCell ref="G22:H22"/>
    <mergeCell ref="G23:H23"/>
    <mergeCell ref="G24:H24"/>
    <mergeCell ref="G36:H36"/>
    <mergeCell ref="G37:H37"/>
    <mergeCell ref="G38:H38"/>
    <mergeCell ref="G72:H72"/>
    <mergeCell ref="C4:F4"/>
    <mergeCell ref="G4:H4"/>
    <mergeCell ref="G5:H5"/>
    <mergeCell ref="G6:H6"/>
    <mergeCell ref="G7:H7"/>
    <mergeCell ref="G8:H8"/>
    <mergeCell ref="G9:H9"/>
    <mergeCell ref="G10:H10"/>
    <mergeCell ref="G12:H12"/>
    <mergeCell ref="G13:H13"/>
    <mergeCell ref="G14:H14"/>
    <mergeCell ref="G15:H15"/>
    <mergeCell ref="G16:H16"/>
    <mergeCell ref="G25:H25"/>
    <mergeCell ref="G26:H26"/>
    <mergeCell ref="E32:F32"/>
    <mergeCell ref="G32:H32"/>
    <mergeCell ref="G33:H33"/>
    <mergeCell ref="G34:H34"/>
    <mergeCell ref="G35:H35"/>
    <mergeCell ref="G28:H28"/>
    <mergeCell ref="G29:H29"/>
    <mergeCell ref="G30:H30"/>
    <mergeCell ref="G31:H31"/>
    <mergeCell ref="G52:H52"/>
    <mergeCell ref="G51:H51"/>
    <mergeCell ref="G53:H53"/>
    <mergeCell ref="G54:H54"/>
    <mergeCell ref="G55:H55"/>
    <mergeCell ref="E39:F39"/>
    <mergeCell ref="G39:H39"/>
    <mergeCell ref="G40:H40"/>
    <mergeCell ref="G41:H41"/>
    <mergeCell ref="G42:H42"/>
    <mergeCell ref="G43:H43"/>
    <mergeCell ref="G44:H44"/>
    <mergeCell ref="G45:H45"/>
    <mergeCell ref="G46:H46"/>
    <mergeCell ref="G47:H47"/>
    <mergeCell ref="G48:H48"/>
    <mergeCell ref="G49:H49"/>
    <mergeCell ref="G50:H50"/>
    <mergeCell ref="G67:H67"/>
    <mergeCell ref="G56:H56"/>
    <mergeCell ref="G57:H57"/>
    <mergeCell ref="G58:H58"/>
    <mergeCell ref="G59:H59"/>
    <mergeCell ref="G62:H62"/>
    <mergeCell ref="G63:H63"/>
    <mergeCell ref="G64:H64"/>
    <mergeCell ref="G65:H65"/>
    <mergeCell ref="G66:H66"/>
    <mergeCell ref="G93:H93"/>
    <mergeCell ref="G94:H94"/>
    <mergeCell ref="G89:H89"/>
    <mergeCell ref="G90:H90"/>
    <mergeCell ref="G91:H91"/>
    <mergeCell ref="G92:H92"/>
    <mergeCell ref="G11:H11"/>
    <mergeCell ref="G68:H68"/>
    <mergeCell ref="G69:H69"/>
    <mergeCell ref="G85:H85"/>
    <mergeCell ref="G86:H86"/>
    <mergeCell ref="G87:H87"/>
    <mergeCell ref="G88:H88"/>
    <mergeCell ref="G60:H60"/>
    <mergeCell ref="G61:H61"/>
  </mergeCells>
  <pageMargins left="0.7" right="0.7" top="0.75" bottom="0.75" header="0.3" footer="0.3"/>
  <pageSetup paperSize="9" firstPageNumber="214748364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0ddc3660-09e9-4761-8c7d-4735e742984d">
      <Terms xmlns="http://schemas.microsoft.com/office/infopath/2007/PartnerControls"/>
    </TaxKeywordTaxHTField>
    <i51f003d86e044fa8787db0c1fd77971 xmlns="0ddc3660-09e9-4761-8c7d-4735e742984d">
      <Terms xmlns="http://schemas.microsoft.com/office/infopath/2007/PartnerControls"/>
    </i51f003d86e044fa8787db0c1fd77971>
    <WS_KM xmlns="0ddc3660-09e9-4761-8c7d-4735e742984d" xsi:nil="true"/>
    <TaxCatchAll xmlns="0ddc3660-09e9-4761-8c7d-4735e742984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Groups W - A4-FR-Livrable-Paysage" ma:contentTypeID="0x0101009EF3678CC06847F0987DB3857F24112E00A936818D36E60C4F8CA7E7B6F145FF1E" ma:contentTypeVersion="11" ma:contentTypeDescription="Content type used in default document library in Groups" ma:contentTypeScope="" ma:versionID="a1779c2ba9276780cc2725b4a3af6d69">
  <xsd:schema xmlns:xsd="http://www.w3.org/2001/XMLSchema" xmlns:xs="http://www.w3.org/2001/XMLSchema" xmlns:p="http://schemas.microsoft.com/office/2006/metadata/properties" xmlns:ns1="http://schemas.microsoft.com/sharepoint/v3" xmlns:ns2="0ddc3660-09e9-4761-8c7d-4735e742984d" targetNamespace="http://schemas.microsoft.com/office/2006/metadata/properties" ma:root="true" ma:fieldsID="861516ebc94f2444907f1a251ab231e8" ns1:_="" ns2:_="">
    <xsd:import namespace="http://schemas.microsoft.com/sharepoint/v3"/>
    <xsd:import namespace="0ddc3660-09e9-4761-8c7d-4735e742984d"/>
    <xsd:element name="properties">
      <xsd:complexType>
        <xsd:sequence>
          <xsd:element name="documentManagement">
            <xsd:complexType>
              <xsd:all>
                <xsd:element ref="ns1:_UIVersionString" minOccurs="0"/>
                <xsd:element ref="ns1:Editor" minOccurs="0"/>
                <xsd:element ref="ns2:WS_KM" minOccurs="0"/>
                <xsd:element ref="ns2:TaxKeywordTaxHTField" minOccurs="0"/>
                <xsd:element ref="ns2:TaxCatchAll" minOccurs="0"/>
                <xsd:element ref="ns2:TaxCatchAllLabel" minOccurs="0"/>
                <xsd:element ref="ns2:i51f003d86e044fa8787db0c1fd7797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UIVersionString" ma:index="0" nillable="true" ma:displayName="Version" ma:internalName="_UIVersionString" ma:readOnly="true">
      <xsd:simpleType>
        <xsd:restriction base="dms:Text"/>
      </xsd:simpleType>
    </xsd:element>
    <xsd:element name="Editor" ma:index="2" nillable="true" ma:displayName="Modifié par"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dc3660-09e9-4761-8c7d-4735e742984d" elementFormDefault="qualified">
    <xsd:import namespace="http://schemas.microsoft.com/office/2006/documentManagement/types"/>
    <xsd:import namespace="http://schemas.microsoft.com/office/infopath/2007/PartnerControls"/>
    <xsd:element name="WS_KM" ma:index="3" nillable="true" ma:displayName="KM" ma:default="0" ma:description="" ma:internalName="WS_KM">
      <xsd:simpleType>
        <xsd:restriction base="dms:Boolean"/>
      </xsd:simpleType>
    </xsd:element>
    <xsd:element name="TaxKeywordTaxHTField" ma:index="8" nillable="true" ma:taxonomy="true" ma:internalName="TaxKeywordTaxHTField" ma:taxonomyFieldName="TaxKeyword" ma:displayName="Mots clés d’entreprise" ma:fieldId="{23f27201-bee3-471e-b2e7-b64fd8b7ca38}" ma:taxonomyMulti="true" ma:sspId="f9efb03f-e9de-4143-b61f-0d56fef76e3e"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3515ea23-47fc-4f2a-9ffe-bdc438144212}" ma:internalName="TaxCatchAll" ma:showField="CatchAllData"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3515ea23-47fc-4f2a-9ffe-bdc438144212}" ma:internalName="TaxCatchAllLabel" ma:readOnly="true" ma:showField="CatchAllDataLabel"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i51f003d86e044fa8787db0c1fd77971" ma:index="15" nillable="true" ma:taxonomy="true" ma:internalName="i51f003d86e044fa8787db0c1fd77971" ma:taxonomyFieldName="WSDocumentType" ma:displayName="Type de document" ma:fieldId="{251f003d-86e0-44fa-8787-db0c1fd77971}" ma:sspId="f9efb03f-e9de-4143-b61f-0d56fef76e3e" ma:termSetId="401140da-6a5d-431c-946b-19bb8ebb57bd"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Type de contenu"/>
        <xsd:element ref="dc:title" minOccurs="0" maxOccurs="1" ma:index="1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02AD51-6D78-4EF4-B75E-0FECD20D11CA}">
  <ds:schemaRefs>
    <ds:schemaRef ds:uri="http://schemas.microsoft.com/office/infopath/2007/PartnerControls"/>
    <ds:schemaRef ds:uri="http://schemas.microsoft.com/office/2006/metadata/properties"/>
    <ds:schemaRef ds:uri="0ddc3660-09e9-4761-8c7d-4735e742984d"/>
    <ds:schemaRef ds:uri="http://schemas.microsoft.com/office/2006/documentManagement/types"/>
    <ds:schemaRef ds:uri="http://purl.org/dc/elements/1.1/"/>
    <ds:schemaRef ds:uri="http://www.w3.org/XML/1998/namespace"/>
    <ds:schemaRef ds:uri="http://purl.org/dc/terms/"/>
    <ds:schemaRef ds:uri="http://schemas.openxmlformats.org/package/2006/metadata/core-properties"/>
    <ds:schemaRef ds:uri="http://schemas.microsoft.com/sharepoint/v3"/>
    <ds:schemaRef ds:uri="http://purl.org/dc/dcmitype/"/>
  </ds:schemaRefs>
</ds:datastoreItem>
</file>

<file path=customXml/itemProps2.xml><?xml version="1.0" encoding="utf-8"?>
<ds:datastoreItem xmlns:ds="http://schemas.openxmlformats.org/officeDocument/2006/customXml" ds:itemID="{13E532B2-88B4-47CA-9303-A2399B16D23D}">
  <ds:schemaRefs>
    <ds:schemaRef ds:uri="http://schemas.microsoft.com/sharepoint/v3/contenttype/forms"/>
  </ds:schemaRefs>
</ds:datastoreItem>
</file>

<file path=customXml/itemProps3.xml><?xml version="1.0" encoding="utf-8"?>
<ds:datastoreItem xmlns:ds="http://schemas.openxmlformats.org/officeDocument/2006/customXml" ds:itemID="{F2C3EE0F-8D55-4B6B-BDD7-CB111A3946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ddc3660-09e9-4761-8c7d-4735e74298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Version</vt:lpstr>
      <vt:lpstr>Notice </vt:lpstr>
      <vt:lpstr>FE - Flux 2 - UBL</vt:lpstr>
      <vt:lpstr>FE - Flux 1 - UBL</vt:lpstr>
      <vt:lpstr>FE - Flux 2 - CII</vt:lpstr>
      <vt:lpstr>FE - Flux 1 - CII</vt:lpstr>
      <vt:lpstr>Factur-X FR CII D16B - Flux 2</vt:lpstr>
      <vt:lpstr>Factur-X FR CII D16B - Flux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BARDEUR Robin</dc:creator>
  <cp:keywords/>
  <dc:description/>
  <cp:lastModifiedBy>CAMPO Camille</cp:lastModifiedBy>
  <cp:revision>127</cp:revision>
  <dcterms:created xsi:type="dcterms:W3CDTF">2019-12-18T13:22:28Z</dcterms:created>
  <dcterms:modified xsi:type="dcterms:W3CDTF">2023-07-31T13:28:48Z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0x0101009EF3678CC06847F0987DB3857F24112E00A936818D36E60C4F8CA7E7B6F145FF1E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WSDocumentType">
    <vt:lpwstr/>
  </property>
</Properties>
</file>